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DGA´S\"/>
    </mc:Choice>
  </mc:AlternateContent>
  <xr:revisionPtr revIDLastSave="0" documentId="13_ncr:1_{AEF01B3C-5D9B-41B9-84E1-5593FEF842C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24" i="1"/>
  <c r="AC9" i="1"/>
  <c r="AC10" i="1"/>
  <c r="AC26" i="1"/>
  <c r="AC19" i="1"/>
  <c r="AC21" i="1"/>
  <c r="AB16" i="1"/>
  <c r="AB25" i="1"/>
  <c r="AB14" i="1"/>
  <c r="AB30" i="1"/>
  <c r="AB23" i="1"/>
  <c r="AB32" i="1"/>
  <c r="AA8" i="1"/>
  <c r="AA24" i="1"/>
  <c r="AA13" i="1"/>
  <c r="AA14" i="1"/>
  <c r="AA30" i="1"/>
  <c r="AA23" i="1"/>
  <c r="AA21" i="1"/>
  <c r="Z24" i="1"/>
  <c r="Z13" i="1"/>
  <c r="Z10" i="1"/>
  <c r="Z26" i="1"/>
  <c r="Z19" i="1"/>
  <c r="Z12" i="1"/>
  <c r="Y8" i="1"/>
  <c r="Y24" i="1"/>
  <c r="Y18" i="1"/>
  <c r="Y31" i="1"/>
  <c r="Y21" i="1"/>
  <c r="Y14" i="1"/>
  <c r="Y19" i="1"/>
  <c r="X16" i="1"/>
  <c r="X32" i="1"/>
  <c r="X15" i="1"/>
  <c r="X13" i="1"/>
  <c r="X29" i="1"/>
  <c r="X26" i="1"/>
  <c r="W8" i="1"/>
  <c r="W24" i="1"/>
  <c r="W9" i="1"/>
  <c r="W25" i="1"/>
  <c r="W14" i="1"/>
  <c r="W30" i="1"/>
  <c r="W23" i="1"/>
  <c r="V13" i="1"/>
  <c r="V29" i="1"/>
  <c r="V22" i="1"/>
  <c r="V28" i="1"/>
  <c r="V11" i="1"/>
  <c r="V27" i="1"/>
  <c r="U8" i="1"/>
  <c r="U24" i="1"/>
  <c r="U9" i="1"/>
  <c r="U25" i="1"/>
  <c r="U14" i="1"/>
  <c r="U30" i="1"/>
  <c r="U23" i="1"/>
  <c r="T16" i="1"/>
  <c r="T32" i="1"/>
  <c r="T9" i="1"/>
  <c r="T10" i="1"/>
  <c r="T26" i="1"/>
  <c r="T19" i="1"/>
  <c r="S8" i="1"/>
  <c r="S24" i="1"/>
  <c r="S9" i="1"/>
  <c r="S25" i="1"/>
  <c r="S18" i="1"/>
  <c r="S11" i="1"/>
  <c r="S27" i="1"/>
  <c r="R16" i="1"/>
  <c r="R25" i="1"/>
  <c r="R10" i="1"/>
  <c r="R26" i="1"/>
  <c r="R19" i="1"/>
  <c r="R24" i="1"/>
  <c r="Q8" i="1"/>
  <c r="Q24" i="1"/>
  <c r="Q30" i="1"/>
  <c r="Q21" i="1"/>
  <c r="Q18" i="1"/>
  <c r="Q15" i="1"/>
  <c r="Q31" i="1"/>
  <c r="AC28" i="1"/>
  <c r="AC13" i="1"/>
  <c r="AC14" i="1"/>
  <c r="AC30" i="1"/>
  <c r="AC23" i="1"/>
  <c r="AC29" i="1"/>
  <c r="AB9" i="1"/>
  <c r="AB18" i="1"/>
  <c r="AB27" i="1"/>
  <c r="AA12" i="1"/>
  <c r="AA17" i="1"/>
  <c r="AA11" i="1"/>
  <c r="AA29" i="1"/>
  <c r="Z17" i="1"/>
  <c r="Z30" i="1"/>
  <c r="Z20" i="1"/>
  <c r="Y28" i="1"/>
  <c r="Y9" i="1"/>
  <c r="Y22" i="1"/>
  <c r="X20" i="1"/>
  <c r="X23" i="1"/>
  <c r="X33" i="1"/>
  <c r="W12" i="1"/>
  <c r="W13" i="1"/>
  <c r="W18" i="1"/>
  <c r="W27" i="1"/>
  <c r="V33" i="1"/>
  <c r="V10" i="1"/>
  <c r="V31" i="1"/>
  <c r="U28" i="1"/>
  <c r="U29" i="1"/>
  <c r="U11" i="1"/>
  <c r="T20" i="1"/>
  <c r="T13" i="1"/>
  <c r="T14" i="1"/>
  <c r="T23" i="1"/>
  <c r="S28" i="1"/>
  <c r="S29" i="1"/>
  <c r="S15" i="1"/>
  <c r="R9" i="1"/>
  <c r="R30" i="1"/>
  <c r="R32" i="1"/>
  <c r="AC12" i="1"/>
  <c r="AB20" i="1"/>
  <c r="AB11" i="1"/>
  <c r="AB17" i="1"/>
  <c r="AA32" i="1"/>
  <c r="AA18" i="1"/>
  <c r="AA27" i="1"/>
  <c r="Z32" i="1"/>
  <c r="Z14" i="1"/>
  <c r="Z23" i="1"/>
  <c r="Y12" i="1"/>
  <c r="Y26" i="1"/>
  <c r="Y25" i="1"/>
  <c r="Y27" i="1"/>
  <c r="X14" i="1"/>
  <c r="X17" i="1"/>
  <c r="X11" i="1"/>
  <c r="W28" i="1"/>
  <c r="W29" i="1"/>
  <c r="W11" i="1"/>
  <c r="V17" i="1"/>
  <c r="V26" i="1"/>
  <c r="V15" i="1"/>
  <c r="U12" i="1"/>
  <c r="U13" i="1"/>
  <c r="U18" i="1"/>
  <c r="U31" i="1"/>
  <c r="T17" i="1"/>
  <c r="T30" i="1"/>
  <c r="S12" i="1"/>
  <c r="S13" i="1"/>
  <c r="S22" i="1"/>
  <c r="S31" i="1"/>
  <c r="R20" i="1"/>
  <c r="R14" i="1"/>
  <c r="R23" i="1"/>
  <c r="Q12" i="1"/>
  <c r="AC16" i="1"/>
  <c r="AC17" i="1"/>
  <c r="AC11" i="1"/>
  <c r="AB8" i="1"/>
  <c r="AB29" i="1"/>
  <c r="AB15" i="1"/>
  <c r="AB21" i="1"/>
  <c r="AA25" i="1"/>
  <c r="AA22" i="1"/>
  <c r="AA31" i="1"/>
  <c r="Z33" i="1"/>
  <c r="Z18" i="1"/>
  <c r="Z27" i="1"/>
  <c r="Y16" i="1"/>
  <c r="Y11" i="1"/>
  <c r="Y29" i="1"/>
  <c r="X8" i="1"/>
  <c r="X22" i="1"/>
  <c r="X21" i="1"/>
  <c r="X19" i="1"/>
  <c r="W32" i="1"/>
  <c r="W33" i="1"/>
  <c r="W15" i="1"/>
  <c r="V21" i="1"/>
  <c r="V30" i="1"/>
  <c r="V19" i="1"/>
  <c r="U16" i="1"/>
  <c r="U17" i="1"/>
  <c r="U22" i="1"/>
  <c r="T8" i="1"/>
  <c r="T25" i="1"/>
  <c r="T18" i="1"/>
  <c r="T27" i="1"/>
  <c r="S32" i="1"/>
  <c r="S10" i="1"/>
  <c r="S19" i="1"/>
  <c r="R28" i="1"/>
  <c r="R18" i="1"/>
  <c r="R27" i="1"/>
  <c r="Q16" i="1"/>
  <c r="Q25" i="1"/>
  <c r="Q29" i="1"/>
  <c r="Q26" i="1"/>
  <c r="Q27" i="1"/>
  <c r="AC20" i="1"/>
  <c r="AC25" i="1"/>
  <c r="AC15" i="1"/>
  <c r="AB12" i="1"/>
  <c r="AB10" i="1"/>
  <c r="AB19" i="1"/>
  <c r="AB33" i="1"/>
  <c r="AA9" i="1"/>
  <c r="AA26" i="1"/>
  <c r="AA28" i="1"/>
  <c r="Z9" i="1"/>
  <c r="Z22" i="1"/>
  <c r="Z31" i="1"/>
  <c r="Y20" i="1"/>
  <c r="Y23" i="1"/>
  <c r="Y33" i="1"/>
  <c r="X12" i="1"/>
  <c r="X30" i="1"/>
  <c r="X25" i="1"/>
  <c r="X27" i="1"/>
  <c r="W31" i="1"/>
  <c r="W10" i="1"/>
  <c r="W19" i="1"/>
  <c r="V25" i="1"/>
  <c r="V16" i="1"/>
  <c r="V23" i="1"/>
  <c r="U20" i="1"/>
  <c r="U21" i="1"/>
  <c r="U26" i="1"/>
  <c r="T12" i="1"/>
  <c r="T33" i="1"/>
  <c r="T22" i="1"/>
  <c r="T31" i="1"/>
  <c r="S33" i="1"/>
  <c r="S14" i="1"/>
  <c r="S23" i="1"/>
  <c r="R13" i="1"/>
  <c r="R22" i="1"/>
  <c r="R31" i="1"/>
  <c r="Q20" i="1"/>
  <c r="Q9" i="1"/>
  <c r="Q10" i="1"/>
  <c r="Q11" i="1"/>
  <c r="Q33" i="1"/>
  <c r="AC32" i="1"/>
  <c r="AC18" i="1"/>
  <c r="AC27" i="1"/>
  <c r="AB28" i="1"/>
  <c r="AB22" i="1"/>
  <c r="AB31" i="1"/>
  <c r="AA16" i="1"/>
  <c r="AA33" i="1"/>
  <c r="AA15" i="1"/>
  <c r="Z8" i="1"/>
  <c r="Z21" i="1"/>
  <c r="Z11" i="1"/>
  <c r="Z28" i="1"/>
  <c r="Y32" i="1"/>
  <c r="Y13" i="1"/>
  <c r="Y30" i="1"/>
  <c r="X24" i="1"/>
  <c r="X31" i="1"/>
  <c r="X10" i="1"/>
  <c r="W16" i="1"/>
  <c r="W17" i="1"/>
  <c r="W22" i="1"/>
  <c r="V8" i="1"/>
  <c r="V14" i="1"/>
  <c r="V20" i="1"/>
  <c r="V12" i="1"/>
  <c r="U32" i="1"/>
  <c r="U33" i="1"/>
  <c r="U15" i="1"/>
  <c r="T24" i="1"/>
  <c r="T21" i="1"/>
  <c r="T11" i="1"/>
  <c r="S16" i="1"/>
  <c r="S17" i="1"/>
  <c r="S26" i="1"/>
  <c r="R8" i="1"/>
  <c r="R17" i="1"/>
  <c r="R11" i="1"/>
  <c r="R21" i="1"/>
  <c r="Q28" i="1"/>
  <c r="Q13" i="1"/>
  <c r="Q14" i="1"/>
  <c r="Q19" i="1"/>
  <c r="AC33" i="1"/>
  <c r="AC22" i="1"/>
  <c r="AC31" i="1"/>
  <c r="AB13" i="1"/>
  <c r="AB26" i="1"/>
  <c r="AB24" i="1"/>
  <c r="AA20" i="1"/>
  <c r="AA10" i="1"/>
  <c r="AA19" i="1"/>
  <c r="Z16" i="1"/>
  <c r="Z29" i="1"/>
  <c r="Z15" i="1"/>
  <c r="Z25" i="1"/>
  <c r="Y10" i="1"/>
  <c r="Y17" i="1"/>
  <c r="Y15" i="1"/>
  <c r="X28" i="1"/>
  <c r="X9" i="1"/>
  <c r="X18" i="1"/>
  <c r="W20" i="1"/>
  <c r="W21" i="1"/>
  <c r="W26" i="1"/>
  <c r="V9" i="1"/>
  <c r="V18" i="1"/>
  <c r="V32" i="1"/>
  <c r="V24" i="1"/>
  <c r="U27" i="1"/>
  <c r="U10" i="1"/>
  <c r="U19" i="1"/>
  <c r="T28" i="1"/>
  <c r="T29" i="1"/>
  <c r="T15" i="1"/>
  <c r="S20" i="1"/>
  <c r="S21" i="1"/>
  <c r="S30" i="1"/>
  <c r="R12" i="1"/>
  <c r="R29" i="1"/>
  <c r="R15" i="1"/>
  <c r="R33" i="1"/>
  <c r="Q32" i="1"/>
  <c r="Q17" i="1"/>
  <c r="Q22" i="1"/>
  <c r="Q23" i="1"/>
</calcChain>
</file>

<file path=xl/sharedStrings.xml><?xml version="1.0" encoding="utf-8"?>
<sst xmlns="http://schemas.openxmlformats.org/spreadsheetml/2006/main" count="1551" uniqueCount="319">
  <si>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</si>
  <si>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</si>
  <si>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</si>
  <si>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</si>
  <si>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</si>
  <si>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</si>
  <si>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</si>
  <si>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</si>
  <si>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</si>
  <si>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</si>
  <si>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</si>
  <si>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</si>
  <si>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</si>
  <si>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</si>
  <si>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</si>
  <si>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</si>
  <si>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</si>
  <si>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</si>
  <si>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</si>
  <si>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</si>
  <si>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</si>
  <si>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</si>
  <si>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</si>
  <si>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</si>
  <si>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</si>
  <si>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</si>
  <si>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</si>
  <si>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</si>
  <si>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</si>
  <si>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</si>
  <si>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</si>
  <si>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</si>
  <si>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</si>
  <si>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</si>
  <si>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</si>
  <si>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</si>
  <si>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</si>
  <si>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</si>
  <si>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</si>
  <si>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</si>
  <si>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</si>
  <si>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</si>
  <si>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</si>
  <si>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</si>
  <si>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</si>
  <si>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</si>
  <si>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</si>
  <si>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</si>
  <si>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</si>
  <si>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</si>
  <si>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</si>
  <si>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</si>
  <si>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</si>
  <si>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</si>
  <si>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</si>
  <si>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</si>
  <si>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</si>
  <si>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</si>
  <si>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</si>
  <si>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</si>
  <si>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</si>
  <si>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</si>
  <si>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</si>
  <si>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</si>
  <si>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</si>
  <si>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</si>
  <si>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</si>
  <si>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</si>
  <si>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</si>
  <si>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</si>
  <si>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</si>
  <si>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</si>
  <si>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</si>
  <si>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</si>
  <si>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</si>
  <si>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</si>
  <si>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</si>
  <si>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</si>
  <si>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</si>
  <si>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</si>
  <si>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</si>
  <si>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</si>
  <si>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</si>
  <si>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</si>
  <si>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</si>
  <si>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</si>
  <si>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</si>
  <si>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</si>
  <si>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</si>
  <si>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</si>
  <si>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</si>
  <si>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</si>
  <si>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</si>
  <si>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</si>
  <si>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</si>
  <si>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</si>
  <si>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</si>
  <si>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</si>
  <si>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</si>
  <si>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</si>
  <si>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</si>
  <si>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</si>
  <si>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</si>
  <si>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</si>
  <si>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</si>
  <si>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</si>
  <si>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</si>
  <si>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</si>
  <si>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</si>
  <si>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</si>
  <si>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</si>
  <si>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</si>
  <si>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</si>
  <si>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</si>
  <si>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</si>
  <si>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</si>
  <si>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</si>
  <si>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</si>
  <si>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</si>
  <si>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</si>
  <si>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</si>
  <si>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</si>
  <si>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</si>
  <si>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</si>
  <si>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</si>
  <si>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</si>
  <si>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</si>
  <si>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</si>
  <si>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</si>
  <si>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</si>
  <si>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</si>
  <si>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</si>
  <si>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</si>
  <si>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</si>
  <si>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</si>
  <si>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</si>
  <si>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</si>
  <si>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</si>
  <si>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</si>
  <si>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</si>
  <si>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</si>
  <si>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</si>
  <si>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</si>
  <si>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</si>
  <si>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</si>
  <si>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</si>
  <si>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</si>
  <si>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</si>
  <si>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</si>
  <si>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</si>
  <si>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</si>
  <si>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</si>
  <si>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</si>
  <si>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</si>
  <si>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</si>
  <si>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</si>
  <si>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</si>
  <si>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</si>
  <si>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</si>
  <si>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</si>
  <si>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</si>
  <si>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</si>
  <si>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</si>
  <si>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</si>
  <si>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</si>
  <si>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</si>
  <si>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</si>
  <si>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</si>
  <si>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</si>
  <si>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</si>
  <si>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</si>
  <si>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</si>
  <si>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</si>
  <si>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</si>
  <si>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</si>
  <si>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</si>
  <si>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</si>
  <si>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</si>
  <si>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</si>
  <si>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</si>
  <si>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</si>
  <si>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</si>
  <si>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</si>
  <si>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</si>
  <si>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</si>
  <si>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</si>
  <si>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</si>
  <si>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</si>
  <si>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</si>
  <si>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</si>
  <si>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</si>
  <si>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</si>
  <si>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</si>
  <si>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</si>
  <si>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</si>
  <si>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</si>
  <si>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</si>
  <si>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</si>
  <si>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</si>
  <si>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</si>
  <si>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</si>
  <si>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</si>
  <si>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</si>
  <si>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</si>
  <si>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</si>
  <si>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</si>
  <si>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</si>
  <si>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</si>
  <si>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</si>
  <si>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</si>
  <si>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</si>
  <si>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</si>
  <si>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</si>
  <si>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</si>
  <si>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</si>
  <si>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</si>
  <si>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</si>
  <si>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</si>
  <si>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</si>
  <si>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</si>
  <si>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</si>
  <si>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</si>
  <si>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</si>
  <si>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</si>
  <si>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</si>
  <si>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GOBIERNO</t>
  </si>
  <si>
    <t>JEFE (A) DE UNIDAD DEPARTAMENTAL "A"</t>
  </si>
  <si>
    <t>JEFATURA DE UNIDAD DEPARTAMENTAL DE SEGUIMIENTO Y CONTROL DE GESTION DOCUMENTAL</t>
  </si>
  <si>
    <t>JEFATURA DE UNIDAD DEPARTAMENTAL DE TECNOLOGIAS DE LA INFORMACION Y TELECOMUNICACIONES</t>
  </si>
  <si>
    <t>JEFE (A) DE UNIDAD DEPARTAMENTAL "B"</t>
  </si>
  <si>
    <t>JEFATURA DE UNIDAD DEPARTAMENTAL DE ENLACE ADMINISTRATIVO (A) EN LA OFICINA DE LA SECRETARIA DE GOBIERNO Y EN EL INSTITUTO DE REINSERCION SOCIAL</t>
  </si>
  <si>
    <t>JEFATURA DE UNIDAD DEPARTAMENTAL DE ENLACE ADMINISTRATIVO (A) EN LA SUBSECRETARIA DE COORDINACION METROPOLITANA Y ENLACE GUBERNAMENTAL</t>
  </si>
  <si>
    <t>JEFATURA DE UNIDAD DEPARTAMENTAL DE ENLACE ADMINISTRATIVO (A) EN LA SUBSECRETARIA DE PROGRAMAS DE ALCALDIAS Y REORDENAMIENTO DE LA VIA PUBLICA</t>
  </si>
  <si>
    <t>JEFATURA DE UNIDAD DEPARTAMENTAL DE ENLACE ADMINISTRATIVO (A) EN LA COMISION DE BUSQUEDA DE PERSONAS DE LA CIUDAD DE MEXICO</t>
  </si>
  <si>
    <t>JEFATURA DE UNIDAD DEPARTAMENTAL DE ENLACE ADMINISTRATIVO (A) EN LA INSTANCIA EJECUTORA DEL SISTEMA INTEGRAL DE DERECHOS HUMANOS DE LA CIUDAD DE MEXICO</t>
  </si>
  <si>
    <t>SUBDIRECTOR (A) "A"</t>
  </si>
  <si>
    <t>SUBDIRECCION DE ENLACE ADMINISTRATIVO (A) EN LA SUBSECRETARIA DE GOBIERNO</t>
  </si>
  <si>
    <t>JEFATURA DE UNIDAD DEPARTAMENTAL DE APOYO ADMINISTRATIVO "A"</t>
  </si>
  <si>
    <t>JEFATURA DE UNIDAD DEPARTAMENTAL DE APOYO ADMINISTRATIVO "B"</t>
  </si>
  <si>
    <t>COORDINADOR (A) "B"</t>
  </si>
  <si>
    <t>COORDINACION DE ADMINISTRACION DE CAPITAL HUMANO</t>
  </si>
  <si>
    <t>JEFATURA DE UNIDAD DEPARTAMENTAL DE CONTROL DE PERSONAL</t>
  </si>
  <si>
    <t>JEFATURA DE UNIDAD DEPARTAMENTAL DE NOMINAS</t>
  </si>
  <si>
    <t>JEFATURA DE UNIDAD DEPARTAMENTAL DE PRESTACIONES Y POLITICA LABORAL</t>
  </si>
  <si>
    <t>COORDINACION DE FINANZAS</t>
  </si>
  <si>
    <t>JEFATURA DE UNIDAD DEPARTAMENTAL DE CONTROL PRESUPUESTAL</t>
  </si>
  <si>
    <t>JEFATURA DE UNIDAD DEPARTAMENTAL DE SEGUIMIENTO AL GASTO</t>
  </si>
  <si>
    <t>COORDINACION DE RECURSOS MATERIALES, ABASTECIMIENTOS Y SERVICIOS</t>
  </si>
  <si>
    <t>LIDER COORDINADOR (A) DE PROYECTOS "B"</t>
  </si>
  <si>
    <t>LIDER COORDINADOR (A) DE PROYECTOS DE ALMACENES E INVENTARIOS</t>
  </si>
  <si>
    <t>JEFATURA DE UNIDAD DEPARTAMENTAL DE COMPRAS Y CONTROL DE MATERIALES</t>
  </si>
  <si>
    <t>JEFATURA DE UNIDAD DEPARTAMENTAL DE ABASTECIMIENTOS Y SERVICIOS</t>
  </si>
  <si>
    <t>DIRECTOR (A) "A"</t>
  </si>
  <si>
    <t>DIRECCION DE ADMINISTRACION Y FINANZAS EN LA AUTORIDAD DEL CENTRO HISTORICO</t>
  </si>
  <si>
    <t>LIDER COORDINADOR (A) DE PROYECTOS "A"</t>
  </si>
  <si>
    <t>LIDER COORDINADOR (A) DE PROYECTOS DE ADMINISTRACION DE CAPITAL HUMANO</t>
  </si>
  <si>
    <t>LIDER COORDINADOR (A) DE PROYECTOS DE FINANZAS</t>
  </si>
  <si>
    <t>JEFATURA DE UNIDAD DEPARTAMENTAL DE RECURSOS MATERIALES, ABASTECIMIENTOS Y SERVICIOS</t>
  </si>
  <si>
    <t>KATIA</t>
  </si>
  <si>
    <t>ESTRADA</t>
  </si>
  <si>
    <t>HERNANDEZ</t>
  </si>
  <si>
    <t>EDNA KARINA</t>
  </si>
  <si>
    <t>GARCIA</t>
  </si>
  <si>
    <t>ROMERO</t>
  </si>
  <si>
    <t>VACANTE</t>
  </si>
  <si>
    <t>ROSA LILIA</t>
  </si>
  <si>
    <t>GONZALEZ</t>
  </si>
  <si>
    <t>FORTUNATO</t>
  </si>
  <si>
    <t>MONTES</t>
  </si>
  <si>
    <t>ANGUIANO</t>
  </si>
  <si>
    <t>CLAUDIA</t>
  </si>
  <si>
    <t>LUNA</t>
  </si>
  <si>
    <t>AGUILAR</t>
  </si>
  <si>
    <t>ARTURO EDUARDO</t>
  </si>
  <si>
    <t>JUAREZ</t>
  </si>
  <si>
    <t>BELTRAN</t>
  </si>
  <si>
    <t>ERIKA GUADALUPE</t>
  </si>
  <si>
    <t>FLORES</t>
  </si>
  <si>
    <t>REYES</t>
  </si>
  <si>
    <t>MARIA DANIELA</t>
  </si>
  <si>
    <t>CUAPIO</t>
  </si>
  <si>
    <t>PEREZ</t>
  </si>
  <si>
    <t>ANA GABRIELA</t>
  </si>
  <si>
    <t>CARMONA</t>
  </si>
  <si>
    <t>SERVIN</t>
  </si>
  <si>
    <t>ADRIANA</t>
  </si>
  <si>
    <t>LEON</t>
  </si>
  <si>
    <t>NUÑEZ</t>
  </si>
  <si>
    <t>VERONICA</t>
  </si>
  <si>
    <t>LOPEZ</t>
  </si>
  <si>
    <t>DUARTE</t>
  </si>
  <si>
    <t>MARICELA</t>
  </si>
  <si>
    <t>BAUTISTA</t>
  </si>
  <si>
    <t>MATEO</t>
  </si>
  <si>
    <t>JOSE CRUZ</t>
  </si>
  <si>
    <t>MEDINA</t>
  </si>
  <si>
    <t>ALVAREZ</t>
  </si>
  <si>
    <t>JOCELYN SARAIT</t>
  </si>
  <si>
    <t>MARQUEZ</t>
  </si>
  <si>
    <t>ZAMUDIO</t>
  </si>
  <si>
    <t>ALEXIA</t>
  </si>
  <si>
    <t>ARROYO</t>
  </si>
  <si>
    <t>ERICKA MARLENE</t>
  </si>
  <si>
    <t>MORENO</t>
  </si>
  <si>
    <t>KARLA CECILIA</t>
  </si>
  <si>
    <t>MACIEL</t>
  </si>
  <si>
    <t>CABRERA</t>
  </si>
  <si>
    <t>VIVIANA</t>
  </si>
  <si>
    <t>ROSS</t>
  </si>
  <si>
    <t>DURAN</t>
  </si>
  <si>
    <t>OSCAR</t>
  </si>
  <si>
    <t>VILLAFUERTE</t>
  </si>
  <si>
    <t>POLO</t>
  </si>
  <si>
    <t>JAZMIN</t>
  </si>
  <si>
    <t>VAZQUEZ</t>
  </si>
  <si>
    <t>BERENICE</t>
  </si>
  <si>
    <t>TORIBIO</t>
  </si>
  <si>
    <t>SANDRA</t>
  </si>
  <si>
    <t>GUZMAN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</si>
</sst>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45</v>
      </c>
      <c r="F8" t="s">
        <v>224</v>
      </c>
      <c r="G8" t="s">
        <v>225</v>
      </c>
      <c r="H8" t="s">
        <v>225</v>
      </c>
      <c r="I8" t="s">
        <v>258</v>
      </c>
      <c r="J8" t="s">
        <v>259</v>
      </c>
      <c r="K8" t="s">
        <v>260</v>
      </c>
      <c r="L8" t="s">
        <v>92</v>
      </c>
      <c r="M8">
        <v>95327</v>
      </c>
      <c r="N8" t="s">
        <v>212</v>
      </c>
      <c r="O8">
        <v>70665.509999999995</v>
      </c>
      <c r="P8" t="s">
        <v>212</v>
      </c>
      <c r="Q8" s="5" t="str">
        <f ca="1">HYPERLINK("#"&amp;CELL("direccion",Tabla_471065!A4),"1")</f>
        <v>1</v>
      </c>
      <c r="R8" s="5" t="str">
        <f ca="1">HYPERLINK("#"&amp;CELL("direccion",Tabla_471039!A4),"1")</f>
        <v>1</v>
      </c>
      <c r="S8" s="5" t="str">
        <f ca="1">HYPERLINK("#"&amp;CELL("direccion",Tabla_471067!A4),"1")</f>
        <v>1</v>
      </c>
      <c r="T8" s="5" t="str">
        <f ca="1">HYPERLINK("#"&amp;CELL("direccion",Tabla_471023!A4),"1")</f>
        <v>1</v>
      </c>
      <c r="U8" s="5" t="str">
        <f ca="1">HYPERLINK("#"&amp;CELL("direccion",Tabla_471047!A4),"1")</f>
        <v>1</v>
      </c>
      <c r="V8" s="5" t="str">
        <f ca="1">HYPERLINK("#"&amp;CELL("direccion",Tabla_471030!A4),"1")</f>
        <v>1</v>
      </c>
      <c r="W8" s="5" t="str">
        <f ca="1">HYPERLINK("#"&amp;CELL("direccion",Tabla_471041!A4),"1")</f>
        <v>1</v>
      </c>
      <c r="X8" s="5" t="str">
        <f ca="1">HYPERLINK("#"&amp;CELL("direccion",Tabla_471031!A4),"1")</f>
        <v>1</v>
      </c>
      <c r="Y8" s="5" t="str">
        <f ca="1">HYPERLINK("#"&amp;CELL("direccion",Tabla_471032!A4),"1")</f>
        <v>1</v>
      </c>
      <c r="Z8" s="5" t="str">
        <f ca="1">HYPERLINK("#"&amp;CELL("direccion",Tabla_471059!A4),"1")</f>
        <v>1</v>
      </c>
      <c r="AA8" s="5" t="str">
        <f ca="1">HYPERLINK("#"&amp;CELL("direccion",Tabla_471071!A4),"1")</f>
        <v>1</v>
      </c>
      <c r="AB8" s="5" t="str">
        <f ca="1">HYPERLINK("#"&amp;CELL("direccion",Tabla_471062!A4),"1")</f>
        <v>1</v>
      </c>
      <c r="AC8" s="5" t="str">
        <f ca="1">HYPERLINK("#"&amp;CELL("direccion",Tabla_471074!A4),"1")</f>
        <v>1</v>
      </c>
      <c r="AD8" t="s">
        <v>213</v>
      </c>
      <c r="AE8" s="3">
        <v>45657</v>
      </c>
    </row>
    <row r="9" spans="1:32" x14ac:dyDescent="0.25">
      <c r="A9">
        <v>2024</v>
      </c>
      <c r="B9" s="3">
        <v>45566</v>
      </c>
      <c r="C9" s="3">
        <v>45657</v>
      </c>
      <c r="D9" t="s">
        <v>84</v>
      </c>
      <c r="E9">
        <v>25</v>
      </c>
      <c r="F9" t="s">
        <v>226</v>
      </c>
      <c r="G9" t="s">
        <v>227</v>
      </c>
      <c r="H9" t="s">
        <v>225</v>
      </c>
      <c r="I9" t="s">
        <v>261</v>
      </c>
      <c r="J9" t="s">
        <v>262</v>
      </c>
      <c r="K9" t="s">
        <v>263</v>
      </c>
      <c r="L9" t="s">
        <v>92</v>
      </c>
      <c r="M9">
        <v>24672</v>
      </c>
      <c r="N9" t="s">
        <v>212</v>
      </c>
      <c r="O9">
        <v>20384.75</v>
      </c>
      <c r="P9" t="s">
        <v>212</v>
      </c>
      <c r="Q9" s="5" t="str">
        <f ca="1">HYPERLINK("#"&amp;CELL("direccion",Tabla_471065!A5),"2")</f>
        <v>2</v>
      </c>
      <c r="R9" s="5" t="str">
        <f ca="1">HYPERLINK("#"&amp;CELL("direccion",Tabla_471039!A5),"2")</f>
        <v>2</v>
      </c>
      <c r="S9" s="5" t="str">
        <f ca="1">HYPERLINK("#"&amp;CELL("direccion",Tabla_471067!A5),"2")</f>
        <v>2</v>
      </c>
      <c r="T9" s="5" t="str">
        <f ca="1">HYPERLINK("#"&amp;CELL("direccion",Tabla_471023!A5),"2")</f>
        <v>2</v>
      </c>
      <c r="U9" s="5" t="str">
        <f ca="1">HYPERLINK("#"&amp;CELL("direccion",Tabla_471047!A5),"2")</f>
        <v>2</v>
      </c>
      <c r="V9" s="5" t="str">
        <f ca="1">HYPERLINK("#"&amp;CELL("direccion",Tabla_471030!A5),"2")</f>
        <v>2</v>
      </c>
      <c r="W9" s="5" t="str">
        <f ca="1">HYPERLINK("#"&amp;CELL("direccion",Tabla_471041!A5),"2")</f>
        <v>2</v>
      </c>
      <c r="X9" s="5" t="str">
        <f ca="1">HYPERLINK("#"&amp;CELL("direccion",Tabla_471031!A5),"2")</f>
        <v>2</v>
      </c>
      <c r="Y9" s="5" t="str">
        <f ca="1">HYPERLINK("#"&amp;CELL("direccion",Tabla_471032!A5),"2")</f>
        <v>2</v>
      </c>
      <c r="Z9" s="5" t="str">
        <f ca="1">HYPERLINK("#"&amp;CELL("direccion",Tabla_471059!A5),"2")</f>
        <v>2</v>
      </c>
      <c r="AA9" s="5" t="str">
        <f ca="1">HYPERLINK("#"&amp;CELL("direccion",Tabla_471071!A5),"2")</f>
        <v>2</v>
      </c>
      <c r="AB9" s="5" t="str">
        <f ca="1">HYPERLINK("#"&amp;CELL("direccion",Tabla_471062!A5),"2")</f>
        <v>2</v>
      </c>
      <c r="AC9" s="5" t="str">
        <f ca="1">HYPERLINK("#"&amp;CELL("direccion",Tabla_471074!A5),"2")</f>
        <v>2</v>
      </c>
      <c r="AD9" t="s">
        <v>213</v>
      </c>
      <c r="AE9" s="3">
        <v>45657</v>
      </c>
    </row>
    <row r="10" spans="1:32" x14ac:dyDescent="0.25">
      <c r="A10">
        <v>2024</v>
      </c>
      <c r="B10" s="3">
        <v>45566</v>
      </c>
      <c r="C10" s="3">
        <v>45657</v>
      </c>
      <c r="D10" t="s">
        <v>84</v>
      </c>
      <c r="E10">
        <v>25</v>
      </c>
      <c r="F10" t="s">
        <v>226</v>
      </c>
      <c r="G10" t="s">
        <v>228</v>
      </c>
      <c r="H10" t="s">
        <v>225</v>
      </c>
      <c r="I10" t="s">
        <v>264</v>
      </c>
      <c r="J10" t="s">
        <v>264</v>
      </c>
      <c r="K10" t="s">
        <v>264</v>
      </c>
      <c r="M10">
        <v>0</v>
      </c>
      <c r="N10" t="s">
        <v>212</v>
      </c>
      <c r="O10">
        <v>0</v>
      </c>
      <c r="P10" t="s">
        <v>212</v>
      </c>
      <c r="Q10" s="5" t="str">
        <f ca="1">HYPERLINK("#"&amp;CELL("direccion",Tabla_471065!A6),"3")</f>
        <v>3</v>
      </c>
      <c r="R10" s="5" t="str">
        <f ca="1">HYPERLINK("#"&amp;CELL("direccion",Tabla_471039!A6),"3")</f>
        <v>3</v>
      </c>
      <c r="S10" s="5" t="str">
        <f ca="1">HYPERLINK("#"&amp;CELL("direccion",Tabla_471067!A6),"3")</f>
        <v>3</v>
      </c>
      <c r="T10" s="5" t="str">
        <f ca="1">HYPERLINK("#"&amp;CELL("direccion",Tabla_471023!A6),"3")</f>
        <v>3</v>
      </c>
      <c r="U10" s="5" t="str">
        <f ca="1">HYPERLINK("#"&amp;CELL("direccion",Tabla_471047!A6),"3")</f>
        <v>3</v>
      </c>
      <c r="V10" s="5" t="str">
        <f ca="1">HYPERLINK("#"&amp;CELL("direccion",Tabla_471030!A6),"3")</f>
        <v>3</v>
      </c>
      <c r="W10" s="5" t="str">
        <f ca="1">HYPERLINK("#"&amp;CELL("direccion",Tabla_471041!A6),"3")</f>
        <v>3</v>
      </c>
      <c r="X10" s="5" t="str">
        <f ca="1">HYPERLINK("#"&amp;CELL("direccion",Tabla_471031!A6),"3")</f>
        <v>3</v>
      </c>
      <c r="Y10" s="5" t="str">
        <f ca="1">HYPERLINK("#"&amp;CELL("direccion",Tabla_471032!A6),"3")</f>
        <v>3</v>
      </c>
      <c r="Z10" s="5" t="str">
        <f ca="1">HYPERLINK("#"&amp;CELL("direccion",Tabla_471059!A6),"3")</f>
        <v>3</v>
      </c>
      <c r="AA10" s="5" t="str">
        <f ca="1">HYPERLINK("#"&amp;CELL("direccion",Tabla_471071!A6),"3")</f>
        <v>3</v>
      </c>
      <c r="AB10" s="5" t="str">
        <f ca="1">HYPERLINK("#"&amp;CELL("direccion",Tabla_471062!A6),"3")</f>
        <v>3</v>
      </c>
      <c r="AC10" s="5" t="str">
        <f ca="1">HYPERLINK("#"&amp;CELL("direccion",Tabla_471074!A6),"3")</f>
        <v>3</v>
      </c>
      <c r="AD10" t="s">
        <v>213</v>
      </c>
      <c r="AE10" s="3">
        <v>45657</v>
      </c>
    </row>
    <row r="11" spans="1:32" x14ac:dyDescent="0.25">
      <c r="A11">
        <v>2024</v>
      </c>
      <c r="B11" s="3">
        <v>45566</v>
      </c>
      <c r="C11" s="3">
        <v>45657</v>
      </c>
      <c r="D11" t="s">
        <v>84</v>
      </c>
      <c r="E11">
        <v>27</v>
      </c>
      <c r="F11" t="s">
        <v>229</v>
      </c>
      <c r="G11" t="s">
        <v>230</v>
      </c>
      <c r="H11" t="s">
        <v>225</v>
      </c>
      <c r="I11" t="s">
        <v>265</v>
      </c>
      <c r="J11" t="s">
        <v>259</v>
      </c>
      <c r="K11" t="s">
        <v>266</v>
      </c>
      <c r="L11" t="s">
        <v>92</v>
      </c>
      <c r="M11">
        <v>29955</v>
      </c>
      <c r="N11" t="s">
        <v>212</v>
      </c>
      <c r="O11">
        <v>24499.03</v>
      </c>
      <c r="P11" t="s">
        <v>212</v>
      </c>
      <c r="Q11" s="5" t="str">
        <f ca="1">HYPERLINK("#"&amp;CELL("direccion",Tabla_471065!A7),"4")</f>
        <v>4</v>
      </c>
      <c r="R11" s="5" t="str">
        <f ca="1">HYPERLINK("#"&amp;CELL("direccion",Tabla_471039!A7),"4")</f>
        <v>4</v>
      </c>
      <c r="S11" s="5" t="str">
        <f ca="1">HYPERLINK("#"&amp;CELL("direccion",Tabla_471067!A7),"4")</f>
        <v>4</v>
      </c>
      <c r="T11" s="5" t="str">
        <f ca="1">HYPERLINK("#"&amp;CELL("direccion",Tabla_471023!A7),"4")</f>
        <v>4</v>
      </c>
      <c r="U11" s="5" t="str">
        <f ca="1">HYPERLINK("#"&amp;CELL("direccion",Tabla_471047!A7),"4")</f>
        <v>4</v>
      </c>
      <c r="V11" s="5" t="str">
        <f ca="1">HYPERLINK("#"&amp;CELL("direccion",Tabla_471030!A7),"4")</f>
        <v>4</v>
      </c>
      <c r="W11" s="5" t="str">
        <f ca="1">HYPERLINK("#"&amp;CELL("direccion",Tabla_471041!A7),"4")</f>
        <v>4</v>
      </c>
      <c r="X11" s="5" t="str">
        <f ca="1">HYPERLINK("#"&amp;CELL("direccion",Tabla_471031!A7),"4")</f>
        <v>4</v>
      </c>
      <c r="Y11" s="5" t="str">
        <f ca="1">HYPERLINK("#"&amp;CELL("direccion",Tabla_471032!A7),"4")</f>
        <v>4</v>
      </c>
      <c r="Z11" s="5" t="str">
        <f ca="1">HYPERLINK("#"&amp;CELL("direccion",Tabla_471059!A7),"4")</f>
        <v>4</v>
      </c>
      <c r="AA11" s="5" t="str">
        <f ca="1">HYPERLINK("#"&amp;CELL("direccion",Tabla_471071!A7),"4")</f>
        <v>4</v>
      </c>
      <c r="AB11" s="5" t="str">
        <f ca="1">HYPERLINK("#"&amp;CELL("direccion",Tabla_471062!A7),"4")</f>
        <v>4</v>
      </c>
      <c r="AC11" s="5" t="str">
        <f ca="1">HYPERLINK("#"&amp;CELL("direccion",Tabla_471074!A7),"4")</f>
        <v>4</v>
      </c>
      <c r="AD11" t="s">
        <v>213</v>
      </c>
      <c r="AE11" s="3">
        <v>45657</v>
      </c>
    </row>
    <row r="12" spans="1:32" x14ac:dyDescent="0.25">
      <c r="A12">
        <v>2024</v>
      </c>
      <c r="B12" s="3">
        <v>45566</v>
      </c>
      <c r="C12" s="3">
        <v>45657</v>
      </c>
      <c r="D12" t="s">
        <v>84</v>
      </c>
      <c r="E12">
        <v>25</v>
      </c>
      <c r="F12" t="s">
        <v>226</v>
      </c>
      <c r="G12" t="s">
        <v>231</v>
      </c>
      <c r="H12" t="s">
        <v>225</v>
      </c>
      <c r="I12" t="s">
        <v>264</v>
      </c>
      <c r="J12" t="s">
        <v>264</v>
      </c>
      <c r="K12" t="s">
        <v>264</v>
      </c>
      <c r="M12">
        <v>0</v>
      </c>
      <c r="N12" t="s">
        <v>212</v>
      </c>
      <c r="O12">
        <v>0</v>
      </c>
      <c r="P12" t="s">
        <v>212</v>
      </c>
      <c r="Q12" s="5" t="str">
        <f ca="1">HYPERLINK("#"&amp;CELL("direccion",Tabla_471065!A8),"5")</f>
        <v>5</v>
      </c>
      <c r="R12" s="5" t="str">
        <f ca="1">HYPERLINK("#"&amp;CELL("direccion",Tabla_471039!A8),"5")</f>
        <v>5</v>
      </c>
      <c r="S12" s="5" t="str">
        <f ca="1">HYPERLINK("#"&amp;CELL("direccion",Tabla_471067!A8),"5")</f>
        <v>5</v>
      </c>
      <c r="T12" s="5" t="str">
        <f ca="1">HYPERLINK("#"&amp;CELL("direccion",Tabla_471023!A8),"5")</f>
        <v>5</v>
      </c>
      <c r="U12" s="5" t="str">
        <f ca="1">HYPERLINK("#"&amp;CELL("direccion",Tabla_471047!A8),"5")</f>
        <v>5</v>
      </c>
      <c r="V12" s="5" t="str">
        <f ca="1">HYPERLINK("#"&amp;CELL("direccion",Tabla_471030!A8),"5")</f>
        <v>5</v>
      </c>
      <c r="W12" s="5" t="str">
        <f ca="1">HYPERLINK("#"&amp;CELL("direccion",Tabla_471041!A8),"5")</f>
        <v>5</v>
      </c>
      <c r="X12" s="5" t="str">
        <f ca="1">HYPERLINK("#"&amp;CELL("direccion",Tabla_471031!A8),"5")</f>
        <v>5</v>
      </c>
      <c r="Y12" s="5" t="str">
        <f ca="1">HYPERLINK("#"&amp;CELL("direccion",Tabla_471032!A8),"5")</f>
        <v>5</v>
      </c>
      <c r="Z12" s="5" t="str">
        <f ca="1">HYPERLINK("#"&amp;CELL("direccion",Tabla_471059!A8),"5")</f>
        <v>5</v>
      </c>
      <c r="AA12" s="5" t="str">
        <f ca="1">HYPERLINK("#"&amp;CELL("direccion",Tabla_471071!A8),"5")</f>
        <v>5</v>
      </c>
      <c r="AB12" s="5" t="str">
        <f ca="1">HYPERLINK("#"&amp;CELL("direccion",Tabla_471062!A8),"5")</f>
        <v>5</v>
      </c>
      <c r="AC12" s="5" t="str">
        <f ca="1">HYPERLINK("#"&amp;CELL("direccion",Tabla_471074!A8),"5")</f>
        <v>5</v>
      </c>
      <c r="AD12" t="s">
        <v>213</v>
      </c>
      <c r="AE12" s="3">
        <v>45657</v>
      </c>
    </row>
    <row r="13" spans="1:32" x14ac:dyDescent="0.25">
      <c r="A13">
        <v>2024</v>
      </c>
      <c r="B13" s="3">
        <v>45566</v>
      </c>
      <c r="C13" s="3">
        <v>45657</v>
      </c>
      <c r="D13" t="s">
        <v>84</v>
      </c>
      <c r="E13">
        <v>25</v>
      </c>
      <c r="F13" t="s">
        <v>226</v>
      </c>
      <c r="G13" t="s">
        <v>232</v>
      </c>
      <c r="H13" t="s">
        <v>225</v>
      </c>
      <c r="I13" t="s">
        <v>267</v>
      </c>
      <c r="J13" t="s">
        <v>268</v>
      </c>
      <c r="K13" t="s">
        <v>269</v>
      </c>
      <c r="L13" t="s">
        <v>91</v>
      </c>
      <c r="M13">
        <v>24672</v>
      </c>
      <c r="N13" t="s">
        <v>212</v>
      </c>
      <c r="O13">
        <v>20384.75</v>
      </c>
      <c r="P13" t="s">
        <v>212</v>
      </c>
      <c r="Q13" s="5" t="str">
        <f ca="1">HYPERLINK("#"&amp;CELL("direccion",Tabla_471065!A9),"6")</f>
        <v>6</v>
      </c>
      <c r="R13" s="5" t="str">
        <f ca="1">HYPERLINK("#"&amp;CELL("direccion",Tabla_471039!A9),"6")</f>
        <v>6</v>
      </c>
      <c r="S13" s="5" t="str">
        <f ca="1">HYPERLINK("#"&amp;CELL("direccion",Tabla_471067!A9),"6")</f>
        <v>6</v>
      </c>
      <c r="T13" s="5" t="str">
        <f ca="1">HYPERLINK("#"&amp;CELL("direccion",Tabla_471023!A9),"6")</f>
        <v>6</v>
      </c>
      <c r="U13" s="5" t="str">
        <f ca="1">HYPERLINK("#"&amp;CELL("direccion",Tabla_471047!A9),"6")</f>
        <v>6</v>
      </c>
      <c r="V13" s="5" t="str">
        <f ca="1">HYPERLINK("#"&amp;CELL("direccion",Tabla_471030!A9),"6")</f>
        <v>6</v>
      </c>
      <c r="W13" s="5" t="str">
        <f ca="1">HYPERLINK("#"&amp;CELL("direccion",Tabla_471041!A9),"6")</f>
        <v>6</v>
      </c>
      <c r="X13" s="5" t="str">
        <f ca="1">HYPERLINK("#"&amp;CELL("direccion",Tabla_471031!A9),"6")</f>
        <v>6</v>
      </c>
      <c r="Y13" s="5" t="str">
        <f ca="1">HYPERLINK("#"&amp;CELL("direccion",Tabla_471032!A9),"6")</f>
        <v>6</v>
      </c>
      <c r="Z13" s="5" t="str">
        <f ca="1">HYPERLINK("#"&amp;CELL("direccion",Tabla_471059!A9),"6")</f>
        <v>6</v>
      </c>
      <c r="AA13" s="5" t="str">
        <f ca="1">HYPERLINK("#"&amp;CELL("direccion",Tabla_471071!A9),"6")</f>
        <v>6</v>
      </c>
      <c r="AB13" s="5" t="str">
        <f ca="1">HYPERLINK("#"&amp;CELL("direccion",Tabla_471062!A9),"6")</f>
        <v>6</v>
      </c>
      <c r="AC13" s="5" t="str">
        <f ca="1">HYPERLINK("#"&amp;CELL("direccion",Tabla_471074!A9),"6")</f>
        <v>6</v>
      </c>
      <c r="AD13" t="s">
        <v>213</v>
      </c>
      <c r="AE13" s="3">
        <v>45657</v>
      </c>
    </row>
    <row r="14" spans="1:32" x14ac:dyDescent="0.25">
      <c r="A14">
        <v>2024</v>
      </c>
      <c r="B14" s="3">
        <v>45566</v>
      </c>
      <c r="C14" s="3">
        <v>45657</v>
      </c>
      <c r="D14" t="s">
        <v>84</v>
      </c>
      <c r="E14">
        <v>27</v>
      </c>
      <c r="F14" t="s">
        <v>229</v>
      </c>
      <c r="G14" t="s">
        <v>233</v>
      </c>
      <c r="H14" t="s">
        <v>225</v>
      </c>
      <c r="I14" t="s">
        <v>270</v>
      </c>
      <c r="J14" t="s">
        <v>271</v>
      </c>
      <c r="K14" t="s">
        <v>272</v>
      </c>
      <c r="L14" t="s">
        <v>92</v>
      </c>
      <c r="M14">
        <v>29955</v>
      </c>
      <c r="N14" t="s">
        <v>212</v>
      </c>
      <c r="O14">
        <v>24499.03</v>
      </c>
      <c r="P14" t="s">
        <v>212</v>
      </c>
      <c r="Q14" s="5" t="str">
        <f ca="1">HYPERLINK("#"&amp;CELL("direccion",Tabla_471065!A10),"7")</f>
        <v>7</v>
      </c>
      <c r="R14" s="5" t="str">
        <f ca="1">HYPERLINK("#"&amp;CELL("direccion",Tabla_471039!A10),"7")</f>
        <v>7</v>
      </c>
      <c r="S14" s="5" t="str">
        <f ca="1">HYPERLINK("#"&amp;CELL("direccion",Tabla_471067!A10),"7")</f>
        <v>7</v>
      </c>
      <c r="T14" s="5" t="str">
        <f ca="1">HYPERLINK("#"&amp;CELL("direccion",Tabla_471023!A10),"7")</f>
        <v>7</v>
      </c>
      <c r="U14" s="5" t="str">
        <f ca="1">HYPERLINK("#"&amp;CELL("direccion",Tabla_471047!A10),"7")</f>
        <v>7</v>
      </c>
      <c r="V14" s="5" t="str">
        <f ca="1">HYPERLINK("#"&amp;CELL("direccion",Tabla_471030!A10),"7")</f>
        <v>7</v>
      </c>
      <c r="W14" s="5" t="str">
        <f ca="1">HYPERLINK("#"&amp;CELL("direccion",Tabla_471041!A10),"7")</f>
        <v>7</v>
      </c>
      <c r="X14" s="5" t="str">
        <f ca="1">HYPERLINK("#"&amp;CELL("direccion",Tabla_471031!A10),"7")</f>
        <v>7</v>
      </c>
      <c r="Y14" s="5" t="str">
        <f ca="1">HYPERLINK("#"&amp;CELL("direccion",Tabla_471032!A10),"7")</f>
        <v>7</v>
      </c>
      <c r="Z14" s="5" t="str">
        <f ca="1">HYPERLINK("#"&amp;CELL("direccion",Tabla_471059!A10),"7")</f>
        <v>7</v>
      </c>
      <c r="AA14" s="5" t="str">
        <f ca="1">HYPERLINK("#"&amp;CELL("direccion",Tabla_471071!A10),"7")</f>
        <v>7</v>
      </c>
      <c r="AB14" s="5" t="str">
        <f ca="1">HYPERLINK("#"&amp;CELL("direccion",Tabla_471062!A10),"7")</f>
        <v>7</v>
      </c>
      <c r="AC14" s="5" t="str">
        <f ca="1">HYPERLINK("#"&amp;CELL("direccion",Tabla_471074!A10),"7")</f>
        <v>7</v>
      </c>
      <c r="AD14" t="s">
        <v>213</v>
      </c>
      <c r="AE14" s="3">
        <v>45657</v>
      </c>
    </row>
    <row r="15" spans="1:32" x14ac:dyDescent="0.25">
      <c r="A15">
        <v>2024</v>
      </c>
      <c r="B15" s="3">
        <v>45566</v>
      </c>
      <c r="C15" s="3">
        <v>45657</v>
      </c>
      <c r="D15" t="s">
        <v>84</v>
      </c>
      <c r="E15">
        <v>25</v>
      </c>
      <c r="F15" t="s">
        <v>226</v>
      </c>
      <c r="G15" t="s">
        <v>234</v>
      </c>
      <c r="H15" t="s">
        <v>225</v>
      </c>
      <c r="I15" t="s">
        <v>273</v>
      </c>
      <c r="J15" t="s">
        <v>274</v>
      </c>
      <c r="K15" t="s">
        <v>275</v>
      </c>
      <c r="L15" t="s">
        <v>91</v>
      </c>
      <c r="M15">
        <v>24672</v>
      </c>
      <c r="N15" t="s">
        <v>212</v>
      </c>
      <c r="O15">
        <v>20384.75</v>
      </c>
      <c r="P15" t="s">
        <v>212</v>
      </c>
      <c r="Q15" s="5" t="str">
        <f ca="1">HYPERLINK("#"&amp;CELL("direccion",Tabla_471065!A11),"8")</f>
        <v>8</v>
      </c>
      <c r="R15" s="5" t="str">
        <f ca="1">HYPERLINK("#"&amp;CELL("direccion",Tabla_471039!A11),"8")</f>
        <v>8</v>
      </c>
      <c r="S15" s="5" t="str">
        <f ca="1">HYPERLINK("#"&amp;CELL("direccion",Tabla_471067!A11),"8")</f>
        <v>8</v>
      </c>
      <c r="T15" s="5" t="str">
        <f ca="1">HYPERLINK("#"&amp;CELL("direccion",Tabla_471023!A11),"8")</f>
        <v>8</v>
      </c>
      <c r="U15" s="5" t="str">
        <f ca="1">HYPERLINK("#"&amp;CELL("direccion",Tabla_471047!A11),"8")</f>
        <v>8</v>
      </c>
      <c r="V15" s="5" t="str">
        <f ca="1">HYPERLINK("#"&amp;CELL("direccion",Tabla_471030!A11),"8")</f>
        <v>8</v>
      </c>
      <c r="W15" s="5" t="str">
        <f ca="1">HYPERLINK("#"&amp;CELL("direccion",Tabla_471041!A11),"8")</f>
        <v>8</v>
      </c>
      <c r="X15" s="5" t="str">
        <f ca="1">HYPERLINK("#"&amp;CELL("direccion",Tabla_471031!A11),"8")</f>
        <v>8</v>
      </c>
      <c r="Y15" s="5" t="str">
        <f ca="1">HYPERLINK("#"&amp;CELL("direccion",Tabla_471032!A11),"8")</f>
        <v>8</v>
      </c>
      <c r="Z15" s="5" t="str">
        <f ca="1">HYPERLINK("#"&amp;CELL("direccion",Tabla_471059!A11),"8")</f>
        <v>8</v>
      </c>
      <c r="AA15" s="5" t="str">
        <f ca="1">HYPERLINK("#"&amp;CELL("direccion",Tabla_471071!A11),"8")</f>
        <v>8</v>
      </c>
      <c r="AB15" s="5" t="str">
        <f ca="1">HYPERLINK("#"&amp;CELL("direccion",Tabla_471062!A11),"8")</f>
        <v>8</v>
      </c>
      <c r="AC15" s="5" t="str">
        <f ca="1">HYPERLINK("#"&amp;CELL("direccion",Tabla_471074!A11),"8")</f>
        <v>8</v>
      </c>
      <c r="AD15" t="s">
        <v>213</v>
      </c>
      <c r="AE15" s="3">
        <v>45657</v>
      </c>
    </row>
    <row r="16" spans="1:32" x14ac:dyDescent="0.25">
      <c r="A16">
        <v>2024</v>
      </c>
      <c r="B16" s="3">
        <v>45566</v>
      </c>
      <c r="C16" s="3">
        <v>45657</v>
      </c>
      <c r="D16" t="s">
        <v>84</v>
      </c>
      <c r="E16">
        <v>29</v>
      </c>
      <c r="F16" t="s">
        <v>235</v>
      </c>
      <c r="G16" t="s">
        <v>236</v>
      </c>
      <c r="H16" t="s">
        <v>225</v>
      </c>
      <c r="I16" t="s">
        <v>276</v>
      </c>
      <c r="J16" t="s">
        <v>277</v>
      </c>
      <c r="K16" t="s">
        <v>278</v>
      </c>
      <c r="L16" t="s">
        <v>92</v>
      </c>
      <c r="M16">
        <v>35248</v>
      </c>
      <c r="N16" t="s">
        <v>212</v>
      </c>
      <c r="O16">
        <v>28526.67</v>
      </c>
      <c r="P16" t="s">
        <v>212</v>
      </c>
      <c r="Q16" s="5" t="str">
        <f ca="1">HYPERLINK("#"&amp;CELL("direccion",Tabla_471065!A12),"9")</f>
        <v>9</v>
      </c>
      <c r="R16" s="5" t="str">
        <f ca="1">HYPERLINK("#"&amp;CELL("direccion",Tabla_471039!A12),"9")</f>
        <v>9</v>
      </c>
      <c r="S16" s="5" t="str">
        <f ca="1">HYPERLINK("#"&amp;CELL("direccion",Tabla_471067!A12),"9")</f>
        <v>9</v>
      </c>
      <c r="T16" s="5" t="str">
        <f ca="1">HYPERLINK("#"&amp;CELL("direccion",Tabla_471023!A12),"9")</f>
        <v>9</v>
      </c>
      <c r="U16" s="5" t="str">
        <f ca="1">HYPERLINK("#"&amp;CELL("direccion",Tabla_471047!A12),"9")</f>
        <v>9</v>
      </c>
      <c r="V16" s="5" t="str">
        <f ca="1">HYPERLINK("#"&amp;CELL("direccion",Tabla_471030!A12),"9")</f>
        <v>9</v>
      </c>
      <c r="W16" s="5" t="str">
        <f ca="1">HYPERLINK("#"&amp;CELL("direccion",Tabla_471041!A12),"9")</f>
        <v>9</v>
      </c>
      <c r="X16" s="5" t="str">
        <f ca="1">HYPERLINK("#"&amp;CELL("direccion",Tabla_471031!A12),"9")</f>
        <v>9</v>
      </c>
      <c r="Y16" s="5" t="str">
        <f ca="1">HYPERLINK("#"&amp;CELL("direccion",Tabla_471032!A12),"9")</f>
        <v>9</v>
      </c>
      <c r="Z16" s="5" t="str">
        <f ca="1">HYPERLINK("#"&amp;CELL("direccion",Tabla_471059!A12),"9")</f>
        <v>9</v>
      </c>
      <c r="AA16" s="5" t="str">
        <f ca="1">HYPERLINK("#"&amp;CELL("direccion",Tabla_471071!A12),"9")</f>
        <v>9</v>
      </c>
      <c r="AB16" s="5" t="str">
        <f ca="1">HYPERLINK("#"&amp;CELL("direccion",Tabla_471062!A12),"9")</f>
        <v>9</v>
      </c>
      <c r="AC16" s="5" t="str">
        <f ca="1">HYPERLINK("#"&amp;CELL("direccion",Tabla_471074!A12),"9")</f>
        <v>9</v>
      </c>
      <c r="AD16" t="s">
        <v>213</v>
      </c>
      <c r="AE16" s="3">
        <v>45657</v>
      </c>
    </row>
    <row r="17" spans="1:31" x14ac:dyDescent="0.25">
      <c r="A17">
        <v>2024</v>
      </c>
      <c r="B17" s="3">
        <v>45566</v>
      </c>
      <c r="C17" s="3">
        <v>45657</v>
      </c>
      <c r="D17" t="s">
        <v>84</v>
      </c>
      <c r="E17">
        <v>25</v>
      </c>
      <c r="F17" t="s">
        <v>226</v>
      </c>
      <c r="G17" t="s">
        <v>237</v>
      </c>
      <c r="H17" t="s">
        <v>225</v>
      </c>
      <c r="I17" t="s">
        <v>264</v>
      </c>
      <c r="J17" t="s">
        <v>264</v>
      </c>
      <c r="K17" t="s">
        <v>264</v>
      </c>
      <c r="M17">
        <v>0</v>
      </c>
      <c r="N17" t="s">
        <v>212</v>
      </c>
      <c r="O17">
        <v>0</v>
      </c>
      <c r="P17" t="s">
        <v>212</v>
      </c>
      <c r="Q17" s="5" t="str">
        <f ca="1">HYPERLINK("#"&amp;CELL("direccion",Tabla_471065!A13),"10")</f>
        <v>10</v>
      </c>
      <c r="R17" s="5" t="str">
        <f ca="1">HYPERLINK("#"&amp;CELL("direccion",Tabla_471039!A13),"10")</f>
        <v>10</v>
      </c>
      <c r="S17" s="5" t="str">
        <f ca="1">HYPERLINK("#"&amp;CELL("direccion",Tabla_471067!A13),"10")</f>
        <v>10</v>
      </c>
      <c r="T17" s="5" t="str">
        <f ca="1">HYPERLINK("#"&amp;CELL("direccion",Tabla_471023!A13),"10")</f>
        <v>10</v>
      </c>
      <c r="U17" s="5" t="str">
        <f ca="1">HYPERLINK("#"&amp;CELL("direccion",Tabla_471047!A13),"10")</f>
        <v>10</v>
      </c>
      <c r="V17" s="5" t="str">
        <f ca="1">HYPERLINK("#"&amp;CELL("direccion",Tabla_471030!A13),"10")</f>
        <v>10</v>
      </c>
      <c r="W17" s="5" t="str">
        <f ca="1">HYPERLINK("#"&amp;CELL("direccion",Tabla_471041!A13),"10")</f>
        <v>10</v>
      </c>
      <c r="X17" s="5" t="str">
        <f ca="1">HYPERLINK("#"&amp;CELL("direccion",Tabla_471031!A13),"10")</f>
        <v>10</v>
      </c>
      <c r="Y17" s="5" t="str">
        <f ca="1">HYPERLINK("#"&amp;CELL("direccion",Tabla_471032!A13),"10")</f>
        <v>10</v>
      </c>
      <c r="Z17" s="5" t="str">
        <f ca="1">HYPERLINK("#"&amp;CELL("direccion",Tabla_471059!A13),"10")</f>
        <v>10</v>
      </c>
      <c r="AA17" s="5" t="str">
        <f ca="1">HYPERLINK("#"&amp;CELL("direccion",Tabla_471071!A13),"10")</f>
        <v>10</v>
      </c>
      <c r="AB17" s="5" t="str">
        <f ca="1">HYPERLINK("#"&amp;CELL("direccion",Tabla_471062!A13),"10")</f>
        <v>10</v>
      </c>
      <c r="AC17" s="5" t="str">
        <f ca="1">HYPERLINK("#"&amp;CELL("direccion",Tabla_471074!A13),"10")</f>
        <v>10</v>
      </c>
      <c r="AD17" t="s">
        <v>213</v>
      </c>
      <c r="AE17" s="3">
        <v>45657</v>
      </c>
    </row>
    <row r="18" spans="1:31" x14ac:dyDescent="0.25">
      <c r="A18">
        <v>2024</v>
      </c>
      <c r="B18" s="3">
        <v>45566</v>
      </c>
      <c r="C18" s="3">
        <v>45657</v>
      </c>
      <c r="D18" t="s">
        <v>84</v>
      </c>
      <c r="E18">
        <v>25</v>
      </c>
      <c r="F18" t="s">
        <v>226</v>
      </c>
      <c r="G18" t="s">
        <v>238</v>
      </c>
      <c r="H18" t="s">
        <v>225</v>
      </c>
      <c r="I18" t="s">
        <v>279</v>
      </c>
      <c r="J18" t="s">
        <v>280</v>
      </c>
      <c r="K18" t="s">
        <v>281</v>
      </c>
      <c r="L18" t="s">
        <v>92</v>
      </c>
      <c r="M18">
        <v>24672</v>
      </c>
      <c r="N18" t="s">
        <v>212</v>
      </c>
      <c r="O18">
        <v>20384.75</v>
      </c>
      <c r="P18" t="s">
        <v>212</v>
      </c>
      <c r="Q18" s="5" t="str">
        <f ca="1">HYPERLINK("#"&amp;CELL("direccion",Tabla_471065!A14),"11")</f>
        <v>11</v>
      </c>
      <c r="R18" s="5" t="str">
        <f ca="1">HYPERLINK("#"&amp;CELL("direccion",Tabla_471039!A14),"11")</f>
        <v>11</v>
      </c>
      <c r="S18" s="5" t="str">
        <f ca="1">HYPERLINK("#"&amp;CELL("direccion",Tabla_471067!A14),"11")</f>
        <v>11</v>
      </c>
      <c r="T18" s="5" t="str">
        <f ca="1">HYPERLINK("#"&amp;CELL("direccion",Tabla_471023!A14),"11")</f>
        <v>11</v>
      </c>
      <c r="U18" s="5" t="str">
        <f ca="1">HYPERLINK("#"&amp;CELL("direccion",Tabla_471047!A14),"11")</f>
        <v>11</v>
      </c>
      <c r="V18" s="5" t="str">
        <f ca="1">HYPERLINK("#"&amp;CELL("direccion",Tabla_471030!A14),"11")</f>
        <v>11</v>
      </c>
      <c r="W18" s="5" t="str">
        <f ca="1">HYPERLINK("#"&amp;CELL("direccion",Tabla_471041!A14),"11")</f>
        <v>11</v>
      </c>
      <c r="X18" s="5" t="str">
        <f ca="1">HYPERLINK("#"&amp;CELL("direccion",Tabla_471031!A14),"11")</f>
        <v>11</v>
      </c>
      <c r="Y18" s="5" t="str">
        <f ca="1">HYPERLINK("#"&amp;CELL("direccion",Tabla_471032!A14),"11")</f>
        <v>11</v>
      </c>
      <c r="Z18" s="5" t="str">
        <f ca="1">HYPERLINK("#"&amp;CELL("direccion",Tabla_471059!A14),"11")</f>
        <v>11</v>
      </c>
      <c r="AA18" s="5" t="str">
        <f ca="1">HYPERLINK("#"&amp;CELL("direccion",Tabla_471071!A14),"11")</f>
        <v>11</v>
      </c>
      <c r="AB18" s="5" t="str">
        <f ca="1">HYPERLINK("#"&amp;CELL("direccion",Tabla_471062!A14),"11")</f>
        <v>11</v>
      </c>
      <c r="AC18" s="5" t="str">
        <f ca="1">HYPERLINK("#"&amp;CELL("direccion",Tabla_471074!A14),"11")</f>
        <v>11</v>
      </c>
      <c r="AD18" t="s">
        <v>213</v>
      </c>
      <c r="AE18" s="3">
        <v>45657</v>
      </c>
    </row>
    <row r="19" spans="1:31" x14ac:dyDescent="0.25">
      <c r="A19">
        <v>2024</v>
      </c>
      <c r="B19" s="3">
        <v>45566</v>
      </c>
      <c r="C19" s="3">
        <v>45657</v>
      </c>
      <c r="D19" t="s">
        <v>84</v>
      </c>
      <c r="E19">
        <v>34</v>
      </c>
      <c r="F19" t="s">
        <v>239</v>
      </c>
      <c r="G19" t="s">
        <v>240</v>
      </c>
      <c r="H19" t="s">
        <v>225</v>
      </c>
      <c r="I19" t="s">
        <v>282</v>
      </c>
      <c r="J19" t="s">
        <v>283</v>
      </c>
      <c r="K19" t="s">
        <v>284</v>
      </c>
      <c r="L19" t="s">
        <v>92</v>
      </c>
      <c r="M19">
        <v>46576</v>
      </c>
      <c r="N19" t="s">
        <v>212</v>
      </c>
      <c r="O19">
        <v>37071</v>
      </c>
      <c r="P19" t="s">
        <v>212</v>
      </c>
      <c r="Q19" s="5" t="str">
        <f ca="1">HYPERLINK("#"&amp;CELL("direccion",Tabla_471065!A15),"12")</f>
        <v>12</v>
      </c>
      <c r="R19" s="5" t="str">
        <f ca="1">HYPERLINK("#"&amp;CELL("direccion",Tabla_471039!A15),"12")</f>
        <v>12</v>
      </c>
      <c r="S19" s="5" t="str">
        <f ca="1">HYPERLINK("#"&amp;CELL("direccion",Tabla_471067!A15),"12")</f>
        <v>12</v>
      </c>
      <c r="T19" s="5" t="str">
        <f ca="1">HYPERLINK("#"&amp;CELL("direccion",Tabla_471023!A15),"12")</f>
        <v>12</v>
      </c>
      <c r="U19" s="5" t="str">
        <f ca="1">HYPERLINK("#"&amp;CELL("direccion",Tabla_471047!A15),"12")</f>
        <v>12</v>
      </c>
      <c r="V19" s="5" t="str">
        <f ca="1">HYPERLINK("#"&amp;CELL("direccion",Tabla_471030!A15),"12")</f>
        <v>12</v>
      </c>
      <c r="W19" s="5" t="str">
        <f ca="1">HYPERLINK("#"&amp;CELL("direccion",Tabla_471041!A15),"12")</f>
        <v>12</v>
      </c>
      <c r="X19" s="5" t="str">
        <f ca="1">HYPERLINK("#"&amp;CELL("direccion",Tabla_471031!A15),"12")</f>
        <v>12</v>
      </c>
      <c r="Y19" s="5" t="str">
        <f ca="1">HYPERLINK("#"&amp;CELL("direccion",Tabla_471032!A15),"12")</f>
        <v>12</v>
      </c>
      <c r="Z19" s="5" t="str">
        <f ca="1">HYPERLINK("#"&amp;CELL("direccion",Tabla_471059!A15),"12")</f>
        <v>12</v>
      </c>
      <c r="AA19" s="5" t="str">
        <f ca="1">HYPERLINK("#"&amp;CELL("direccion",Tabla_471071!A15),"12")</f>
        <v>12</v>
      </c>
      <c r="AB19" s="5" t="str">
        <f ca="1">HYPERLINK("#"&amp;CELL("direccion",Tabla_471062!A15),"12")</f>
        <v>12</v>
      </c>
      <c r="AC19" s="5" t="str">
        <f ca="1">HYPERLINK("#"&amp;CELL("direccion",Tabla_471074!A15),"12")</f>
        <v>12</v>
      </c>
      <c r="AD19" t="s">
        <v>213</v>
      </c>
      <c r="AE19" s="3">
        <v>45657</v>
      </c>
    </row>
    <row r="20" spans="1:31" x14ac:dyDescent="0.25">
      <c r="A20">
        <v>2024</v>
      </c>
      <c r="B20" s="3">
        <v>45566</v>
      </c>
      <c r="C20" s="3">
        <v>45657</v>
      </c>
      <c r="D20" t="s">
        <v>84</v>
      </c>
      <c r="E20">
        <v>25</v>
      </c>
      <c r="F20" t="s">
        <v>226</v>
      </c>
      <c r="G20" t="s">
        <v>241</v>
      </c>
      <c r="H20" t="s">
        <v>225</v>
      </c>
      <c r="I20" t="s">
        <v>285</v>
      </c>
      <c r="J20" t="s">
        <v>286</v>
      </c>
      <c r="K20" t="s">
        <v>287</v>
      </c>
      <c r="L20" t="s">
        <v>92</v>
      </c>
      <c r="M20">
        <v>24672</v>
      </c>
      <c r="N20" t="s">
        <v>212</v>
      </c>
      <c r="O20">
        <v>20384.75</v>
      </c>
      <c r="P20" t="s">
        <v>212</v>
      </c>
      <c r="Q20" s="5" t="str">
        <f ca="1">HYPERLINK("#"&amp;CELL("direccion",Tabla_471065!A16),"13")</f>
        <v>13</v>
      </c>
      <c r="R20" s="5" t="str">
        <f ca="1">HYPERLINK("#"&amp;CELL("direccion",Tabla_471039!A16),"13")</f>
        <v>13</v>
      </c>
      <c r="S20" s="5" t="str">
        <f ca="1">HYPERLINK("#"&amp;CELL("direccion",Tabla_471067!A16),"13")</f>
        <v>13</v>
      </c>
      <c r="T20" s="5" t="str">
        <f ca="1">HYPERLINK("#"&amp;CELL("direccion",Tabla_471023!A16),"13")</f>
        <v>13</v>
      </c>
      <c r="U20" s="5" t="str">
        <f ca="1">HYPERLINK("#"&amp;CELL("direccion",Tabla_471047!A16),"13")</f>
        <v>13</v>
      </c>
      <c r="V20" s="5" t="str">
        <f ca="1">HYPERLINK("#"&amp;CELL("direccion",Tabla_471030!A16),"13")</f>
        <v>13</v>
      </c>
      <c r="W20" s="5" t="str">
        <f ca="1">HYPERLINK("#"&amp;CELL("direccion",Tabla_471041!A16),"13")</f>
        <v>13</v>
      </c>
      <c r="X20" s="5" t="str">
        <f ca="1">HYPERLINK("#"&amp;CELL("direccion",Tabla_471031!A16),"13")</f>
        <v>13</v>
      </c>
      <c r="Y20" s="5" t="str">
        <f ca="1">HYPERLINK("#"&amp;CELL("direccion",Tabla_471032!A16),"13")</f>
        <v>13</v>
      </c>
      <c r="Z20" s="5" t="str">
        <f ca="1">HYPERLINK("#"&amp;CELL("direccion",Tabla_471059!A16),"13")</f>
        <v>13</v>
      </c>
      <c r="AA20" s="5" t="str">
        <f ca="1">HYPERLINK("#"&amp;CELL("direccion",Tabla_471071!A16),"13")</f>
        <v>13</v>
      </c>
      <c r="AB20" s="5" t="str">
        <f ca="1">HYPERLINK("#"&amp;CELL("direccion",Tabla_471062!A16),"13")</f>
        <v>13</v>
      </c>
      <c r="AC20" s="5" t="str">
        <f ca="1">HYPERLINK("#"&amp;CELL("direccion",Tabla_471074!A16),"13")</f>
        <v>13</v>
      </c>
      <c r="AD20" t="s">
        <v>213</v>
      </c>
      <c r="AE20" s="3">
        <v>45657</v>
      </c>
    </row>
    <row r="21" spans="1:31" x14ac:dyDescent="0.25">
      <c r="A21">
        <v>2024</v>
      </c>
      <c r="B21" s="3">
        <v>45566</v>
      </c>
      <c r="C21" s="3">
        <v>45657</v>
      </c>
      <c r="D21" t="s">
        <v>84</v>
      </c>
      <c r="E21">
        <v>25</v>
      </c>
      <c r="F21" t="s">
        <v>226</v>
      </c>
      <c r="G21" t="s">
        <v>242</v>
      </c>
      <c r="H21" t="s">
        <v>225</v>
      </c>
      <c r="I21" t="s">
        <v>288</v>
      </c>
      <c r="J21" t="s">
        <v>289</v>
      </c>
      <c r="K21" t="s">
        <v>290</v>
      </c>
      <c r="L21" t="s">
        <v>92</v>
      </c>
      <c r="M21">
        <v>24672</v>
      </c>
      <c r="N21" t="s">
        <v>212</v>
      </c>
      <c r="O21">
        <v>20384.75</v>
      </c>
      <c r="P21" t="s">
        <v>212</v>
      </c>
      <c r="Q21" s="5" t="str">
        <f ca="1">HYPERLINK("#"&amp;CELL("direccion",Tabla_471065!A17),"14")</f>
        <v>14</v>
      </c>
      <c r="R21" s="5" t="str">
        <f ca="1">HYPERLINK("#"&amp;CELL("direccion",Tabla_471039!A17),"14")</f>
        <v>14</v>
      </c>
      <c r="S21" s="5" t="str">
        <f ca="1">HYPERLINK("#"&amp;CELL("direccion",Tabla_471067!A17),"14")</f>
        <v>14</v>
      </c>
      <c r="T21" s="5" t="str">
        <f ca="1">HYPERLINK("#"&amp;CELL("direccion",Tabla_471023!A17),"14")</f>
        <v>14</v>
      </c>
      <c r="U21" s="5" t="str">
        <f ca="1">HYPERLINK("#"&amp;CELL("direccion",Tabla_471047!A17),"14")</f>
        <v>14</v>
      </c>
      <c r="V21" s="5" t="str">
        <f ca="1">HYPERLINK("#"&amp;CELL("direccion",Tabla_471030!A17),"14")</f>
        <v>14</v>
      </c>
      <c r="W21" s="5" t="str">
        <f ca="1">HYPERLINK("#"&amp;CELL("direccion",Tabla_471041!A17),"14")</f>
        <v>14</v>
      </c>
      <c r="X21" s="5" t="str">
        <f ca="1">HYPERLINK("#"&amp;CELL("direccion",Tabla_471031!A17),"14")</f>
        <v>14</v>
      </c>
      <c r="Y21" s="5" t="str">
        <f ca="1">HYPERLINK("#"&amp;CELL("direccion",Tabla_471032!A17),"14")</f>
        <v>14</v>
      </c>
      <c r="Z21" s="5" t="str">
        <f ca="1">HYPERLINK("#"&amp;CELL("direccion",Tabla_471059!A17),"14")</f>
        <v>14</v>
      </c>
      <c r="AA21" s="5" t="str">
        <f ca="1">HYPERLINK("#"&amp;CELL("direccion",Tabla_471071!A17),"14")</f>
        <v>14</v>
      </c>
      <c r="AB21" s="5" t="str">
        <f ca="1">HYPERLINK("#"&amp;CELL("direccion",Tabla_471062!A17),"14")</f>
        <v>14</v>
      </c>
      <c r="AC21" s="5" t="str">
        <f ca="1">HYPERLINK("#"&amp;CELL("direccion",Tabla_471074!A17),"14")</f>
        <v>14</v>
      </c>
      <c r="AD21" t="s">
        <v>213</v>
      </c>
      <c r="AE21" s="3">
        <v>45657</v>
      </c>
    </row>
    <row r="22" spans="1:31" x14ac:dyDescent="0.25">
      <c r="A22">
        <v>2024</v>
      </c>
      <c r="B22" s="3">
        <v>45566</v>
      </c>
      <c r="C22" s="3">
        <v>45657</v>
      </c>
      <c r="D22" t="s">
        <v>84</v>
      </c>
      <c r="E22">
        <v>25</v>
      </c>
      <c r="F22" t="s">
        <v>226</v>
      </c>
      <c r="G22" t="s">
        <v>243</v>
      </c>
      <c r="H22" t="s">
        <v>225</v>
      </c>
      <c r="I22" t="s">
        <v>291</v>
      </c>
      <c r="J22" t="s">
        <v>292</v>
      </c>
      <c r="K22" t="s">
        <v>293</v>
      </c>
      <c r="L22" t="s">
        <v>92</v>
      </c>
      <c r="M22">
        <v>24672</v>
      </c>
      <c r="N22" t="s">
        <v>212</v>
      </c>
      <c r="O22">
        <v>20384.75</v>
      </c>
      <c r="P22" t="s">
        <v>212</v>
      </c>
      <c r="Q22" s="5" t="str">
        <f ca="1">HYPERLINK("#"&amp;CELL("direccion",Tabla_471065!A18),"15")</f>
        <v>15</v>
      </c>
      <c r="R22" s="5" t="str">
        <f ca="1">HYPERLINK("#"&amp;CELL("direccion",Tabla_471039!A18),"15")</f>
        <v>15</v>
      </c>
      <c r="S22" s="5" t="str">
        <f ca="1">HYPERLINK("#"&amp;CELL("direccion",Tabla_471067!A18),"15")</f>
        <v>15</v>
      </c>
      <c r="T22" s="5" t="str">
        <f ca="1">HYPERLINK("#"&amp;CELL("direccion",Tabla_471023!A18),"15")</f>
        <v>15</v>
      </c>
      <c r="U22" s="5" t="str">
        <f ca="1">HYPERLINK("#"&amp;CELL("direccion",Tabla_471047!A18),"15")</f>
        <v>15</v>
      </c>
      <c r="V22" s="5" t="str">
        <f ca="1">HYPERLINK("#"&amp;CELL("direccion",Tabla_471030!A18),"15")</f>
        <v>15</v>
      </c>
      <c r="W22" s="5" t="str">
        <f ca="1">HYPERLINK("#"&amp;CELL("direccion",Tabla_471041!A18),"15")</f>
        <v>15</v>
      </c>
      <c r="X22" s="5" t="str">
        <f ca="1">HYPERLINK("#"&amp;CELL("direccion",Tabla_471031!A18),"15")</f>
        <v>15</v>
      </c>
      <c r="Y22" s="5" t="str">
        <f ca="1">HYPERLINK("#"&amp;CELL("direccion",Tabla_471032!A18),"15")</f>
        <v>15</v>
      </c>
      <c r="Z22" s="5" t="str">
        <f ca="1">HYPERLINK("#"&amp;CELL("direccion",Tabla_471059!A18),"15")</f>
        <v>15</v>
      </c>
      <c r="AA22" s="5" t="str">
        <f ca="1">HYPERLINK("#"&amp;CELL("direccion",Tabla_471071!A18),"15")</f>
        <v>15</v>
      </c>
      <c r="AB22" s="5" t="str">
        <f ca="1">HYPERLINK("#"&amp;CELL("direccion",Tabla_471062!A18),"15")</f>
        <v>15</v>
      </c>
      <c r="AC22" s="5" t="str">
        <f ca="1">HYPERLINK("#"&amp;CELL("direccion",Tabla_471074!A18),"15")</f>
        <v>15</v>
      </c>
      <c r="AD22" t="s">
        <v>213</v>
      </c>
      <c r="AE22" s="3">
        <v>45657</v>
      </c>
    </row>
    <row r="23" spans="1:31" x14ac:dyDescent="0.25">
      <c r="A23">
        <v>2024</v>
      </c>
      <c r="B23" s="3">
        <v>45566</v>
      </c>
      <c r="C23" s="3">
        <v>45657</v>
      </c>
      <c r="D23" t="s">
        <v>84</v>
      </c>
      <c r="E23">
        <v>34</v>
      </c>
      <c r="F23" t="s">
        <v>239</v>
      </c>
      <c r="G23" t="s">
        <v>244</v>
      </c>
      <c r="H23" t="s">
        <v>225</v>
      </c>
      <c r="I23" t="s">
        <v>294</v>
      </c>
      <c r="J23" t="s">
        <v>295</v>
      </c>
      <c r="K23" t="s">
        <v>296</v>
      </c>
      <c r="L23" t="s">
        <v>91</v>
      </c>
      <c r="M23">
        <v>46576</v>
      </c>
      <c r="N23" t="s">
        <v>212</v>
      </c>
      <c r="O23">
        <v>37071</v>
      </c>
      <c r="P23" t="s">
        <v>212</v>
      </c>
      <c r="Q23" s="5" t="str">
        <f ca="1">HYPERLINK("#"&amp;CELL("direccion",Tabla_471065!A19),"16")</f>
        <v>16</v>
      </c>
      <c r="R23" s="5" t="str">
        <f ca="1">HYPERLINK("#"&amp;CELL("direccion",Tabla_471039!A19),"16")</f>
        <v>16</v>
      </c>
      <c r="S23" s="5" t="str">
        <f ca="1">HYPERLINK("#"&amp;CELL("direccion",Tabla_471067!A19),"16")</f>
        <v>16</v>
      </c>
      <c r="T23" s="5" t="str">
        <f ca="1">HYPERLINK("#"&amp;CELL("direccion",Tabla_471023!A19),"16")</f>
        <v>16</v>
      </c>
      <c r="U23" s="5" t="str">
        <f ca="1">HYPERLINK("#"&amp;CELL("direccion",Tabla_471047!A19),"16")</f>
        <v>16</v>
      </c>
      <c r="V23" s="5" t="str">
        <f ca="1">HYPERLINK("#"&amp;CELL("direccion",Tabla_471030!A19),"16")</f>
        <v>16</v>
      </c>
      <c r="W23" s="5" t="str">
        <f ca="1">HYPERLINK("#"&amp;CELL("direccion",Tabla_471041!A19),"16")</f>
        <v>16</v>
      </c>
      <c r="X23" s="5" t="str">
        <f ca="1">HYPERLINK("#"&amp;CELL("direccion",Tabla_471031!A19),"16")</f>
        <v>16</v>
      </c>
      <c r="Y23" s="5" t="str">
        <f ca="1">HYPERLINK("#"&amp;CELL("direccion",Tabla_471032!A19),"16")</f>
        <v>16</v>
      </c>
      <c r="Z23" s="5" t="str">
        <f ca="1">HYPERLINK("#"&amp;CELL("direccion",Tabla_471059!A19),"16")</f>
        <v>16</v>
      </c>
      <c r="AA23" s="5" t="str">
        <f ca="1">HYPERLINK("#"&amp;CELL("direccion",Tabla_471071!A19),"16")</f>
        <v>16</v>
      </c>
      <c r="AB23" s="5" t="str">
        <f ca="1">HYPERLINK("#"&amp;CELL("direccion",Tabla_471062!A19),"16")</f>
        <v>16</v>
      </c>
      <c r="AC23" s="5" t="str">
        <f ca="1">HYPERLINK("#"&amp;CELL("direccion",Tabla_471074!A19),"16")</f>
        <v>16</v>
      </c>
      <c r="AD23" t="s">
        <v>213</v>
      </c>
      <c r="AE23" s="3">
        <v>45657</v>
      </c>
    </row>
    <row r="24" spans="1:31" x14ac:dyDescent="0.25">
      <c r="A24">
        <v>2024</v>
      </c>
      <c r="B24" s="3">
        <v>45566</v>
      </c>
      <c r="C24" s="3">
        <v>45657</v>
      </c>
      <c r="D24" t="s">
        <v>84</v>
      </c>
      <c r="E24">
        <v>25</v>
      </c>
      <c r="F24" t="s">
        <v>226</v>
      </c>
      <c r="G24" t="s">
        <v>245</v>
      </c>
      <c r="H24" t="s">
        <v>225</v>
      </c>
      <c r="I24" t="s">
        <v>297</v>
      </c>
      <c r="J24" t="s">
        <v>298</v>
      </c>
      <c r="K24" t="s">
        <v>299</v>
      </c>
      <c r="L24" t="s">
        <v>92</v>
      </c>
      <c r="M24">
        <v>24672</v>
      </c>
      <c r="N24" t="s">
        <v>212</v>
      </c>
      <c r="O24">
        <v>20384.75</v>
      </c>
      <c r="P24" t="s">
        <v>212</v>
      </c>
      <c r="Q24" s="5" t="str">
        <f ca="1">HYPERLINK("#"&amp;CELL("direccion",Tabla_471065!A20),"17")</f>
        <v>17</v>
      </c>
      <c r="R24" s="5" t="str">
        <f ca="1">HYPERLINK("#"&amp;CELL("direccion",Tabla_471039!A20),"17")</f>
        <v>17</v>
      </c>
      <c r="S24" s="5" t="str">
        <f ca="1">HYPERLINK("#"&amp;CELL("direccion",Tabla_471067!A20),"17")</f>
        <v>17</v>
      </c>
      <c r="T24" s="5" t="str">
        <f ca="1">HYPERLINK("#"&amp;CELL("direccion",Tabla_471023!A20),"17")</f>
        <v>17</v>
      </c>
      <c r="U24" s="5" t="str">
        <f ca="1">HYPERLINK("#"&amp;CELL("direccion",Tabla_471047!A20),"17")</f>
        <v>17</v>
      </c>
      <c r="V24" s="5" t="str">
        <f ca="1">HYPERLINK("#"&amp;CELL("direccion",Tabla_471030!A20),"17")</f>
        <v>17</v>
      </c>
      <c r="W24" s="5" t="str">
        <f ca="1">HYPERLINK("#"&amp;CELL("direccion",Tabla_471041!A20),"17")</f>
        <v>17</v>
      </c>
      <c r="X24" s="5" t="str">
        <f ca="1">HYPERLINK("#"&amp;CELL("direccion",Tabla_471031!A20),"17")</f>
        <v>17</v>
      </c>
      <c r="Y24" s="5" t="str">
        <f ca="1">HYPERLINK("#"&amp;CELL("direccion",Tabla_471032!A20),"17")</f>
        <v>17</v>
      </c>
      <c r="Z24" s="5" t="str">
        <f ca="1">HYPERLINK("#"&amp;CELL("direccion",Tabla_471059!A20),"17")</f>
        <v>17</v>
      </c>
      <c r="AA24" s="5" t="str">
        <f ca="1">HYPERLINK("#"&amp;CELL("direccion",Tabla_471071!A20),"17")</f>
        <v>17</v>
      </c>
      <c r="AB24" s="5" t="str">
        <f ca="1">HYPERLINK("#"&amp;CELL("direccion",Tabla_471062!A20),"17")</f>
        <v>17</v>
      </c>
      <c r="AC24" s="5" t="str">
        <f ca="1">HYPERLINK("#"&amp;CELL("direccion",Tabla_471074!A20),"17")</f>
        <v>17</v>
      </c>
      <c r="AD24" t="s">
        <v>213</v>
      </c>
      <c r="AE24" s="3">
        <v>45657</v>
      </c>
    </row>
    <row r="25" spans="1:31" x14ac:dyDescent="0.25">
      <c r="A25">
        <v>2024</v>
      </c>
      <c r="B25" s="3">
        <v>45566</v>
      </c>
      <c r="C25" s="3">
        <v>45657</v>
      </c>
      <c r="D25" t="s">
        <v>84</v>
      </c>
      <c r="E25">
        <v>25</v>
      </c>
      <c r="F25" t="s">
        <v>226</v>
      </c>
      <c r="G25" t="s">
        <v>246</v>
      </c>
      <c r="H25" t="s">
        <v>225</v>
      </c>
      <c r="I25" t="s">
        <v>300</v>
      </c>
      <c r="J25" t="s">
        <v>301</v>
      </c>
      <c r="K25" t="s">
        <v>296</v>
      </c>
      <c r="L25" t="s">
        <v>92</v>
      </c>
      <c r="M25">
        <v>24672</v>
      </c>
      <c r="N25" t="s">
        <v>212</v>
      </c>
      <c r="O25">
        <v>20384.75</v>
      </c>
      <c r="P25" t="s">
        <v>212</v>
      </c>
      <c r="Q25" s="5" t="str">
        <f ca="1">HYPERLINK("#"&amp;CELL("direccion",Tabla_471065!A21),"18")</f>
        <v>18</v>
      </c>
      <c r="R25" s="5" t="str">
        <f ca="1">HYPERLINK("#"&amp;CELL("direccion",Tabla_471039!A21),"18")</f>
        <v>18</v>
      </c>
      <c r="S25" s="5" t="str">
        <f ca="1">HYPERLINK("#"&amp;CELL("direccion",Tabla_471067!A21),"18")</f>
        <v>18</v>
      </c>
      <c r="T25" s="5" t="str">
        <f ca="1">HYPERLINK("#"&amp;CELL("direccion",Tabla_471023!A21),"18")</f>
        <v>18</v>
      </c>
      <c r="U25" s="5" t="str">
        <f ca="1">HYPERLINK("#"&amp;CELL("direccion",Tabla_471047!A21),"18")</f>
        <v>18</v>
      </c>
      <c r="V25" s="5" t="str">
        <f ca="1">HYPERLINK("#"&amp;CELL("direccion",Tabla_471030!A21),"18")</f>
        <v>18</v>
      </c>
      <c r="W25" s="5" t="str">
        <f ca="1">HYPERLINK("#"&amp;CELL("direccion",Tabla_471041!A21),"18")</f>
        <v>18</v>
      </c>
      <c r="X25" s="5" t="str">
        <f ca="1">HYPERLINK("#"&amp;CELL("direccion",Tabla_471031!A21),"18")</f>
        <v>18</v>
      </c>
      <c r="Y25" s="5" t="str">
        <f ca="1">HYPERLINK("#"&amp;CELL("direccion",Tabla_471032!A21),"18")</f>
        <v>18</v>
      </c>
      <c r="Z25" s="5" t="str">
        <f ca="1">HYPERLINK("#"&amp;CELL("direccion",Tabla_471059!A21),"18")</f>
        <v>18</v>
      </c>
      <c r="AA25" s="5" t="str">
        <f ca="1">HYPERLINK("#"&amp;CELL("direccion",Tabla_471071!A21),"18")</f>
        <v>18</v>
      </c>
      <c r="AB25" s="5" t="str">
        <f ca="1">HYPERLINK("#"&amp;CELL("direccion",Tabla_471062!A21),"18")</f>
        <v>18</v>
      </c>
      <c r="AC25" s="5" t="str">
        <f ca="1">HYPERLINK("#"&amp;CELL("direccion",Tabla_471074!A21),"18")</f>
        <v>18</v>
      </c>
      <c r="AD25" t="s">
        <v>213</v>
      </c>
      <c r="AE25" s="3">
        <v>45657</v>
      </c>
    </row>
    <row r="26" spans="1:31" x14ac:dyDescent="0.25">
      <c r="A26">
        <v>2024</v>
      </c>
      <c r="B26" s="3">
        <v>45566</v>
      </c>
      <c r="C26" s="3">
        <v>45657</v>
      </c>
      <c r="D26" t="s">
        <v>84</v>
      </c>
      <c r="E26">
        <v>34</v>
      </c>
      <c r="F26" t="s">
        <v>239</v>
      </c>
      <c r="G26" t="s">
        <v>247</v>
      </c>
      <c r="H26" t="s">
        <v>225</v>
      </c>
      <c r="I26" t="s">
        <v>302</v>
      </c>
      <c r="J26" t="s">
        <v>303</v>
      </c>
      <c r="K26" t="s">
        <v>262</v>
      </c>
      <c r="L26" t="s">
        <v>92</v>
      </c>
      <c r="M26">
        <v>46576</v>
      </c>
      <c r="N26" t="s">
        <v>212</v>
      </c>
      <c r="O26">
        <v>37071</v>
      </c>
      <c r="P26" t="s">
        <v>212</v>
      </c>
      <c r="Q26" s="5" t="str">
        <f ca="1">HYPERLINK("#"&amp;CELL("direccion",Tabla_471065!A22),"19")</f>
        <v>19</v>
      </c>
      <c r="R26" s="5" t="str">
        <f ca="1">HYPERLINK("#"&amp;CELL("direccion",Tabla_471039!A22),"19")</f>
        <v>19</v>
      </c>
      <c r="S26" s="5" t="str">
        <f ca="1">HYPERLINK("#"&amp;CELL("direccion",Tabla_471067!A22),"19")</f>
        <v>19</v>
      </c>
      <c r="T26" s="5" t="str">
        <f ca="1">HYPERLINK("#"&amp;CELL("direccion",Tabla_471023!A22),"19")</f>
        <v>19</v>
      </c>
      <c r="U26" s="5" t="str">
        <f ca="1">HYPERLINK("#"&amp;CELL("direccion",Tabla_471047!A22),"19")</f>
        <v>19</v>
      </c>
      <c r="V26" s="5" t="str">
        <f ca="1">HYPERLINK("#"&amp;CELL("direccion",Tabla_471030!A22),"19")</f>
        <v>19</v>
      </c>
      <c r="W26" s="5" t="str">
        <f ca="1">HYPERLINK("#"&amp;CELL("direccion",Tabla_471041!A22),"19")</f>
        <v>19</v>
      </c>
      <c r="X26" s="5" t="str">
        <f ca="1">HYPERLINK("#"&amp;CELL("direccion",Tabla_471031!A22),"19")</f>
        <v>19</v>
      </c>
      <c r="Y26" s="5" t="str">
        <f ca="1">HYPERLINK("#"&amp;CELL("direccion",Tabla_471032!A22),"19")</f>
        <v>19</v>
      </c>
      <c r="Z26" s="5" t="str">
        <f ca="1">HYPERLINK("#"&amp;CELL("direccion",Tabla_471059!A22),"19")</f>
        <v>19</v>
      </c>
      <c r="AA26" s="5" t="str">
        <f ca="1">HYPERLINK("#"&amp;CELL("direccion",Tabla_471071!A22),"19")</f>
        <v>19</v>
      </c>
      <c r="AB26" s="5" t="str">
        <f ca="1">HYPERLINK("#"&amp;CELL("direccion",Tabla_471062!A22),"19")</f>
        <v>19</v>
      </c>
      <c r="AC26" s="5" t="str">
        <f ca="1">HYPERLINK("#"&amp;CELL("direccion",Tabla_471074!A22),"19")</f>
        <v>19</v>
      </c>
      <c r="AD26" t="s">
        <v>213</v>
      </c>
      <c r="AE26" s="3">
        <v>45657</v>
      </c>
    </row>
    <row r="27" spans="1:31" x14ac:dyDescent="0.25">
      <c r="A27">
        <v>2024</v>
      </c>
      <c r="B27" s="3">
        <v>45566</v>
      </c>
      <c r="C27" s="3">
        <v>45657</v>
      </c>
      <c r="D27" t="s">
        <v>84</v>
      </c>
      <c r="E27">
        <v>24</v>
      </c>
      <c r="F27" t="s">
        <v>248</v>
      </c>
      <c r="G27" t="s">
        <v>249</v>
      </c>
      <c r="H27" t="s">
        <v>225</v>
      </c>
      <c r="I27" t="s">
        <v>304</v>
      </c>
      <c r="J27" t="s">
        <v>305</v>
      </c>
      <c r="K27" t="s">
        <v>306</v>
      </c>
      <c r="L27" t="s">
        <v>92</v>
      </c>
      <c r="M27">
        <v>22102</v>
      </c>
      <c r="N27" t="s">
        <v>212</v>
      </c>
      <c r="O27">
        <v>18375.28</v>
      </c>
      <c r="P27" t="s">
        <v>212</v>
      </c>
      <c r="Q27" s="5" t="str">
        <f ca="1">HYPERLINK("#"&amp;CELL("direccion",Tabla_471065!A23),"20")</f>
        <v>20</v>
      </c>
      <c r="R27" s="5" t="str">
        <f ca="1">HYPERLINK("#"&amp;CELL("direccion",Tabla_471039!A23),"20")</f>
        <v>20</v>
      </c>
      <c r="S27" s="5" t="str">
        <f ca="1">HYPERLINK("#"&amp;CELL("direccion",Tabla_471067!A23),"20")</f>
        <v>20</v>
      </c>
      <c r="T27" s="5" t="str">
        <f ca="1">HYPERLINK("#"&amp;CELL("direccion",Tabla_471023!A23),"20")</f>
        <v>20</v>
      </c>
      <c r="U27" s="5" t="str">
        <f ca="1">HYPERLINK("#"&amp;CELL("direccion",Tabla_471047!A23),"20")</f>
        <v>20</v>
      </c>
      <c r="V27" s="5" t="str">
        <f ca="1">HYPERLINK("#"&amp;CELL("direccion",Tabla_471030!A23),"20")</f>
        <v>20</v>
      </c>
      <c r="W27" s="5" t="str">
        <f ca="1">HYPERLINK("#"&amp;CELL("direccion",Tabla_471041!A23),"20")</f>
        <v>20</v>
      </c>
      <c r="X27" s="5" t="str">
        <f ca="1">HYPERLINK("#"&amp;CELL("direccion",Tabla_471031!A23),"20")</f>
        <v>20</v>
      </c>
      <c r="Y27" s="5" t="str">
        <f ca="1">HYPERLINK("#"&amp;CELL("direccion",Tabla_471032!A23),"20")</f>
        <v>20</v>
      </c>
      <c r="Z27" s="5" t="str">
        <f ca="1">HYPERLINK("#"&amp;CELL("direccion",Tabla_471059!A23),"20")</f>
        <v>20</v>
      </c>
      <c r="AA27" s="5" t="str">
        <f ca="1">HYPERLINK("#"&amp;CELL("direccion",Tabla_471071!A23),"20")</f>
        <v>20</v>
      </c>
      <c r="AB27" s="5" t="str">
        <f ca="1">HYPERLINK("#"&amp;CELL("direccion",Tabla_471062!A23),"20")</f>
        <v>20</v>
      </c>
      <c r="AC27" s="5" t="str">
        <f ca="1">HYPERLINK("#"&amp;CELL("direccion",Tabla_471074!A23),"20")</f>
        <v>20</v>
      </c>
      <c r="AD27" t="s">
        <v>213</v>
      </c>
      <c r="AE27" s="3">
        <v>45657</v>
      </c>
    </row>
    <row r="28" spans="1:31" x14ac:dyDescent="0.25">
      <c r="A28">
        <v>2024</v>
      </c>
      <c r="B28" s="3">
        <v>45566</v>
      </c>
      <c r="C28" s="3">
        <v>45657</v>
      </c>
      <c r="D28" t="s">
        <v>84</v>
      </c>
      <c r="E28">
        <v>25</v>
      </c>
      <c r="F28" t="s">
        <v>226</v>
      </c>
      <c r="G28" t="s">
        <v>250</v>
      </c>
      <c r="H28" t="s">
        <v>225</v>
      </c>
      <c r="I28" t="s">
        <v>264</v>
      </c>
      <c r="J28" t="s">
        <v>264</v>
      </c>
      <c r="K28" t="s">
        <v>264</v>
      </c>
      <c r="M28">
        <v>0</v>
      </c>
      <c r="N28" t="s">
        <v>212</v>
      </c>
      <c r="O28">
        <v>0</v>
      </c>
      <c r="P28" t="s">
        <v>212</v>
      </c>
      <c r="Q28" s="5" t="str">
        <f ca="1">HYPERLINK("#"&amp;CELL("direccion",Tabla_471065!A24),"21")</f>
        <v>21</v>
      </c>
      <c r="R28" s="5" t="str">
        <f ca="1">HYPERLINK("#"&amp;CELL("direccion",Tabla_471039!A24),"21")</f>
        <v>21</v>
      </c>
      <c r="S28" s="5" t="str">
        <f ca="1">HYPERLINK("#"&amp;CELL("direccion",Tabla_471067!A24),"21")</f>
        <v>21</v>
      </c>
      <c r="T28" s="5" t="str">
        <f ca="1">HYPERLINK("#"&amp;CELL("direccion",Tabla_471023!A24),"21")</f>
        <v>21</v>
      </c>
      <c r="U28" s="5" t="str">
        <f ca="1">HYPERLINK("#"&amp;CELL("direccion",Tabla_471047!A24),"21")</f>
        <v>21</v>
      </c>
      <c r="V28" s="5" t="str">
        <f ca="1">HYPERLINK("#"&amp;CELL("direccion",Tabla_471030!A24),"21")</f>
        <v>21</v>
      </c>
      <c r="W28" s="5" t="str">
        <f ca="1">HYPERLINK("#"&amp;CELL("direccion",Tabla_471041!A24),"21")</f>
        <v>21</v>
      </c>
      <c r="X28" s="5" t="str">
        <f ca="1">HYPERLINK("#"&amp;CELL("direccion",Tabla_471031!A24),"21")</f>
        <v>21</v>
      </c>
      <c r="Y28" s="5" t="str">
        <f ca="1">HYPERLINK("#"&amp;CELL("direccion",Tabla_471032!A24),"21")</f>
        <v>21</v>
      </c>
      <c r="Z28" s="5" t="str">
        <f ca="1">HYPERLINK("#"&amp;CELL("direccion",Tabla_471059!A24),"21")</f>
        <v>21</v>
      </c>
      <c r="AA28" s="5" t="str">
        <f ca="1">HYPERLINK("#"&amp;CELL("direccion",Tabla_471071!A24),"21")</f>
        <v>21</v>
      </c>
      <c r="AB28" s="5" t="str">
        <f ca="1">HYPERLINK("#"&amp;CELL("direccion",Tabla_471062!A24),"21")</f>
        <v>21</v>
      </c>
      <c r="AC28" s="5" t="str">
        <f ca="1">HYPERLINK("#"&amp;CELL("direccion",Tabla_471074!A24),"21")</f>
        <v>21</v>
      </c>
      <c r="AD28" t="s">
        <v>213</v>
      </c>
      <c r="AE28" s="3">
        <v>45657</v>
      </c>
    </row>
    <row r="29" spans="1:31" x14ac:dyDescent="0.25">
      <c r="A29">
        <v>2024</v>
      </c>
      <c r="B29" s="3">
        <v>45566</v>
      </c>
      <c r="C29" s="3">
        <v>45657</v>
      </c>
      <c r="D29" t="s">
        <v>84</v>
      </c>
      <c r="E29">
        <v>25</v>
      </c>
      <c r="F29" t="s">
        <v>226</v>
      </c>
      <c r="G29" t="s">
        <v>251</v>
      </c>
      <c r="H29" t="s">
        <v>225</v>
      </c>
      <c r="I29" t="s">
        <v>307</v>
      </c>
      <c r="J29" t="s">
        <v>308</v>
      </c>
      <c r="K29" t="s">
        <v>309</v>
      </c>
      <c r="L29" t="s">
        <v>92</v>
      </c>
      <c r="M29">
        <v>24672</v>
      </c>
      <c r="N29" t="s">
        <v>212</v>
      </c>
      <c r="O29">
        <v>20384.75</v>
      </c>
      <c r="P29" t="s">
        <v>212</v>
      </c>
      <c r="Q29" s="5" t="str">
        <f ca="1">HYPERLINK("#"&amp;CELL("direccion",Tabla_471065!A25),"22")</f>
        <v>22</v>
      </c>
      <c r="R29" s="5" t="str">
        <f ca="1">HYPERLINK("#"&amp;CELL("direccion",Tabla_471039!A25),"22")</f>
        <v>22</v>
      </c>
      <c r="S29" s="5" t="str">
        <f ca="1">HYPERLINK("#"&amp;CELL("direccion",Tabla_471067!A25),"22")</f>
        <v>22</v>
      </c>
      <c r="T29" s="5" t="str">
        <f ca="1">HYPERLINK("#"&amp;CELL("direccion",Tabla_471023!A25),"22")</f>
        <v>22</v>
      </c>
      <c r="U29" s="5" t="str">
        <f ca="1">HYPERLINK("#"&amp;CELL("direccion",Tabla_471047!A25),"22")</f>
        <v>22</v>
      </c>
      <c r="V29" s="5" t="str">
        <f ca="1">HYPERLINK("#"&amp;CELL("direccion",Tabla_471030!A25),"22")</f>
        <v>22</v>
      </c>
      <c r="W29" s="5" t="str">
        <f ca="1">HYPERLINK("#"&amp;CELL("direccion",Tabla_471041!A25),"22")</f>
        <v>22</v>
      </c>
      <c r="X29" s="5" t="str">
        <f ca="1">HYPERLINK("#"&amp;CELL("direccion",Tabla_471031!A25),"22")</f>
        <v>22</v>
      </c>
      <c r="Y29" s="5" t="str">
        <f ca="1">HYPERLINK("#"&amp;CELL("direccion",Tabla_471032!A25),"22")</f>
        <v>22</v>
      </c>
      <c r="Z29" s="5" t="str">
        <f ca="1">HYPERLINK("#"&amp;CELL("direccion",Tabla_471059!A25),"22")</f>
        <v>22</v>
      </c>
      <c r="AA29" s="5" t="str">
        <f ca="1">HYPERLINK("#"&amp;CELL("direccion",Tabla_471071!A25),"22")</f>
        <v>22</v>
      </c>
      <c r="AB29" s="5" t="str">
        <f ca="1">HYPERLINK("#"&amp;CELL("direccion",Tabla_471062!A25),"22")</f>
        <v>22</v>
      </c>
      <c r="AC29" s="5" t="str">
        <f ca="1">HYPERLINK("#"&amp;CELL("direccion",Tabla_471074!A25),"22")</f>
        <v>22</v>
      </c>
      <c r="AD29" t="s">
        <v>213</v>
      </c>
      <c r="AE29" s="3">
        <v>45657</v>
      </c>
    </row>
    <row r="30" spans="1:31" x14ac:dyDescent="0.25">
      <c r="A30">
        <v>2024</v>
      </c>
      <c r="B30" s="3">
        <v>45566</v>
      </c>
      <c r="C30" s="3">
        <v>45657</v>
      </c>
      <c r="D30" t="s">
        <v>84</v>
      </c>
      <c r="E30">
        <v>39</v>
      </c>
      <c r="F30" t="s">
        <v>252</v>
      </c>
      <c r="G30" t="s">
        <v>253</v>
      </c>
      <c r="H30" t="s">
        <v>225</v>
      </c>
      <c r="I30" t="s">
        <v>310</v>
      </c>
      <c r="J30" t="s">
        <v>311</v>
      </c>
      <c r="K30" t="s">
        <v>312</v>
      </c>
      <c r="L30" t="s">
        <v>91</v>
      </c>
      <c r="M30">
        <v>52430</v>
      </c>
      <c r="N30" t="s">
        <v>212</v>
      </c>
      <c r="O30">
        <v>41243.020000000004</v>
      </c>
      <c r="P30" t="s">
        <v>212</v>
      </c>
      <c r="Q30" s="5" t="str">
        <f ca="1">HYPERLINK("#"&amp;CELL("direccion",Tabla_471065!A26),"23")</f>
        <v>23</v>
      </c>
      <c r="R30" s="5" t="str">
        <f ca="1">HYPERLINK("#"&amp;CELL("direccion",Tabla_471039!A26),"23")</f>
        <v>23</v>
      </c>
      <c r="S30" s="5" t="str">
        <f ca="1">HYPERLINK("#"&amp;CELL("direccion",Tabla_471067!A26),"23")</f>
        <v>23</v>
      </c>
      <c r="T30" s="5" t="str">
        <f ca="1">HYPERLINK("#"&amp;CELL("direccion",Tabla_471023!A26),"23")</f>
        <v>23</v>
      </c>
      <c r="U30" s="5" t="str">
        <f ca="1">HYPERLINK("#"&amp;CELL("direccion",Tabla_471047!A26),"23")</f>
        <v>23</v>
      </c>
      <c r="V30" s="5" t="str">
        <f ca="1">HYPERLINK("#"&amp;CELL("direccion",Tabla_471030!A26),"23")</f>
        <v>23</v>
      </c>
      <c r="W30" s="5" t="str">
        <f ca="1">HYPERLINK("#"&amp;CELL("direccion",Tabla_471041!A26),"23")</f>
        <v>23</v>
      </c>
      <c r="X30" s="5" t="str">
        <f ca="1">HYPERLINK("#"&amp;CELL("direccion",Tabla_471031!A26),"23")</f>
        <v>23</v>
      </c>
      <c r="Y30" s="5" t="str">
        <f ca="1">HYPERLINK("#"&amp;CELL("direccion",Tabla_471032!A26),"23")</f>
        <v>23</v>
      </c>
      <c r="Z30" s="5" t="str">
        <f ca="1">HYPERLINK("#"&amp;CELL("direccion",Tabla_471059!A26),"23")</f>
        <v>23</v>
      </c>
      <c r="AA30" s="5" t="str">
        <f ca="1">HYPERLINK("#"&amp;CELL("direccion",Tabla_471071!A26),"23")</f>
        <v>23</v>
      </c>
      <c r="AB30" s="5" t="str">
        <f ca="1">HYPERLINK("#"&amp;CELL("direccion",Tabla_471062!A26),"23")</f>
        <v>23</v>
      </c>
      <c r="AC30" s="5" t="str">
        <f ca="1">HYPERLINK("#"&amp;CELL("direccion",Tabla_471074!A26),"23")</f>
        <v>23</v>
      </c>
      <c r="AD30" t="s">
        <v>213</v>
      </c>
      <c r="AE30" s="3">
        <v>45657</v>
      </c>
    </row>
    <row r="31" spans="1:31" x14ac:dyDescent="0.25">
      <c r="A31">
        <v>2024</v>
      </c>
      <c r="B31" s="3">
        <v>45566</v>
      </c>
      <c r="C31" s="3">
        <v>45657</v>
      </c>
      <c r="D31" t="s">
        <v>84</v>
      </c>
      <c r="E31">
        <v>23</v>
      </c>
      <c r="F31" t="s">
        <v>254</v>
      </c>
      <c r="G31" t="s">
        <v>255</v>
      </c>
      <c r="H31" t="s">
        <v>225</v>
      </c>
      <c r="I31" t="s">
        <v>313</v>
      </c>
      <c r="J31" t="s">
        <v>281</v>
      </c>
      <c r="K31" t="s">
        <v>314</v>
      </c>
      <c r="L31" t="s">
        <v>92</v>
      </c>
      <c r="M31">
        <v>19528</v>
      </c>
      <c r="N31" t="s">
        <v>212</v>
      </c>
      <c r="O31">
        <v>16374.78</v>
      </c>
      <c r="P31" t="s">
        <v>212</v>
      </c>
      <c r="Q31" s="5" t="str">
        <f ca="1">HYPERLINK("#"&amp;CELL("direccion",Tabla_471065!A27),"24")</f>
        <v>24</v>
      </c>
      <c r="R31" s="5" t="str">
        <f ca="1">HYPERLINK("#"&amp;CELL("direccion",Tabla_471039!A27),"24")</f>
        <v>24</v>
      </c>
      <c r="S31" s="5" t="str">
        <f ca="1">HYPERLINK("#"&amp;CELL("direccion",Tabla_471067!A27),"24")</f>
        <v>24</v>
      </c>
      <c r="T31" s="5" t="str">
        <f ca="1">HYPERLINK("#"&amp;CELL("direccion",Tabla_471023!A27),"24")</f>
        <v>24</v>
      </c>
      <c r="U31" s="5" t="str">
        <f ca="1">HYPERLINK("#"&amp;CELL("direccion",Tabla_471047!A27),"24")</f>
        <v>24</v>
      </c>
      <c r="V31" s="5" t="str">
        <f ca="1">HYPERLINK("#"&amp;CELL("direccion",Tabla_471030!A27),"24")</f>
        <v>24</v>
      </c>
      <c r="W31" s="5" t="str">
        <f ca="1">HYPERLINK("#"&amp;CELL("direccion",Tabla_471041!A27),"24")</f>
        <v>24</v>
      </c>
      <c r="X31" s="5" t="str">
        <f ca="1">HYPERLINK("#"&amp;CELL("direccion",Tabla_471031!A27),"24")</f>
        <v>24</v>
      </c>
      <c r="Y31" s="5" t="str">
        <f ca="1">HYPERLINK("#"&amp;CELL("direccion",Tabla_471032!A27),"24")</f>
        <v>24</v>
      </c>
      <c r="Z31" s="5" t="str">
        <f ca="1">HYPERLINK("#"&amp;CELL("direccion",Tabla_471059!A27),"24")</f>
        <v>24</v>
      </c>
      <c r="AA31" s="5" t="str">
        <f ca="1">HYPERLINK("#"&amp;CELL("direccion",Tabla_471071!A27),"24")</f>
        <v>24</v>
      </c>
      <c r="AB31" s="5" t="str">
        <f ca="1">HYPERLINK("#"&amp;CELL("direccion",Tabla_471062!A27),"24")</f>
        <v>24</v>
      </c>
      <c r="AC31" s="5" t="str">
        <f ca="1">HYPERLINK("#"&amp;CELL("direccion",Tabla_471074!A27),"24")</f>
        <v>24</v>
      </c>
      <c r="AD31" t="s">
        <v>213</v>
      </c>
      <c r="AE31" s="3">
        <v>45657</v>
      </c>
    </row>
    <row r="32" spans="1:31" x14ac:dyDescent="0.25">
      <c r="A32">
        <v>2024</v>
      </c>
      <c r="B32" s="3">
        <v>45566</v>
      </c>
      <c r="C32" s="3">
        <v>45657</v>
      </c>
      <c r="D32" t="s">
        <v>84</v>
      </c>
      <c r="E32">
        <v>23</v>
      </c>
      <c r="F32" t="s">
        <v>254</v>
      </c>
      <c r="G32" t="s">
        <v>256</v>
      </c>
      <c r="H32" t="s">
        <v>225</v>
      </c>
      <c r="I32" t="s">
        <v>315</v>
      </c>
      <c r="J32" t="s">
        <v>281</v>
      </c>
      <c r="K32" t="s">
        <v>316</v>
      </c>
      <c r="L32" t="s">
        <v>92</v>
      </c>
      <c r="M32">
        <v>19528</v>
      </c>
      <c r="N32" t="s">
        <v>212</v>
      </c>
      <c r="O32">
        <v>16374.78</v>
      </c>
      <c r="P32" t="s">
        <v>212</v>
      </c>
      <c r="Q32" s="5" t="str">
        <f ca="1">HYPERLINK("#"&amp;CELL("direccion",Tabla_471065!A28),"25")</f>
        <v>25</v>
      </c>
      <c r="R32" s="5" t="str">
        <f ca="1">HYPERLINK("#"&amp;CELL("direccion",Tabla_471039!A28),"25")</f>
        <v>25</v>
      </c>
      <c r="S32" s="5" t="str">
        <f ca="1">HYPERLINK("#"&amp;CELL("direccion",Tabla_471067!A28),"25")</f>
        <v>25</v>
      </c>
      <c r="T32" s="5" t="str">
        <f ca="1">HYPERLINK("#"&amp;CELL("direccion",Tabla_471023!A28),"25")</f>
        <v>25</v>
      </c>
      <c r="U32" s="5" t="str">
        <f ca="1">HYPERLINK("#"&amp;CELL("direccion",Tabla_471047!A28),"25")</f>
        <v>25</v>
      </c>
      <c r="V32" s="5" t="str">
        <f ca="1">HYPERLINK("#"&amp;CELL("direccion",Tabla_471030!A28),"25")</f>
        <v>25</v>
      </c>
      <c r="W32" s="5" t="str">
        <f ca="1">HYPERLINK("#"&amp;CELL("direccion",Tabla_471041!A28),"25")</f>
        <v>25</v>
      </c>
      <c r="X32" s="5" t="str">
        <f ca="1">HYPERLINK("#"&amp;CELL("direccion",Tabla_471031!A28),"25")</f>
        <v>25</v>
      </c>
      <c r="Y32" s="5" t="str">
        <f ca="1">HYPERLINK("#"&amp;CELL("direccion",Tabla_471032!A28),"25")</f>
        <v>25</v>
      </c>
      <c r="Z32" s="5" t="str">
        <f ca="1">HYPERLINK("#"&amp;CELL("direccion",Tabla_471059!A28),"25")</f>
        <v>25</v>
      </c>
      <c r="AA32" s="5" t="str">
        <f ca="1">HYPERLINK("#"&amp;CELL("direccion",Tabla_471071!A28),"25")</f>
        <v>25</v>
      </c>
      <c r="AB32" s="5" t="str">
        <f ca="1">HYPERLINK("#"&amp;CELL("direccion",Tabla_471062!A28),"25")</f>
        <v>25</v>
      </c>
      <c r="AC32" s="5" t="str">
        <f ca="1">HYPERLINK("#"&amp;CELL("direccion",Tabla_471074!A28),"25")</f>
        <v>25</v>
      </c>
      <c r="AD32" t="s">
        <v>213</v>
      </c>
      <c r="AE32" s="3">
        <v>45657</v>
      </c>
    </row>
    <row r="33" spans="1:31" x14ac:dyDescent="0.25">
      <c r="A33">
        <v>2024</v>
      </c>
      <c r="B33" s="3">
        <v>45566</v>
      </c>
      <c r="C33" s="3">
        <v>45657</v>
      </c>
      <c r="D33" t="s">
        <v>84</v>
      </c>
      <c r="E33">
        <v>25</v>
      </c>
      <c r="F33" t="s">
        <v>226</v>
      </c>
      <c r="G33" t="s">
        <v>257</v>
      </c>
      <c r="H33" t="s">
        <v>225</v>
      </c>
      <c r="I33" t="s">
        <v>317</v>
      </c>
      <c r="J33" t="s">
        <v>318</v>
      </c>
      <c r="K33" t="s">
        <v>306</v>
      </c>
      <c r="L33" t="s">
        <v>92</v>
      </c>
      <c r="M33">
        <v>24672</v>
      </c>
      <c r="N33" t="s">
        <v>212</v>
      </c>
      <c r="O33">
        <v>20384.75</v>
      </c>
      <c r="P33" t="s">
        <v>212</v>
      </c>
      <c r="Q33" s="5" t="str">
        <f ca="1">HYPERLINK("#"&amp;CELL("direccion",Tabla_471065!A29),"26")</f>
        <v>26</v>
      </c>
      <c r="R33" s="5" t="str">
        <f ca="1">HYPERLINK("#"&amp;CELL("direccion",Tabla_471039!A29),"26")</f>
        <v>26</v>
      </c>
      <c r="S33" s="5" t="str">
        <f ca="1">HYPERLINK("#"&amp;CELL("direccion",Tabla_471067!A29),"26")</f>
        <v>26</v>
      </c>
      <c r="T33" s="5" t="str">
        <f ca="1">HYPERLINK("#"&amp;CELL("direccion",Tabla_471023!A29),"26")</f>
        <v>26</v>
      </c>
      <c r="U33" s="5" t="str">
        <f ca="1">HYPERLINK("#"&amp;CELL("direccion",Tabla_471047!A29),"26")</f>
        <v>26</v>
      </c>
      <c r="V33" s="5" t="str">
        <f ca="1">HYPERLINK("#"&amp;CELL("direccion",Tabla_471030!A29),"26")</f>
        <v>26</v>
      </c>
      <c r="W33" s="5" t="str">
        <f ca="1">HYPERLINK("#"&amp;CELL("direccion",Tabla_471041!A29),"26")</f>
        <v>26</v>
      </c>
      <c r="X33" s="5" t="str">
        <f ca="1">HYPERLINK("#"&amp;CELL("direccion",Tabla_471031!A29),"26")</f>
        <v>26</v>
      </c>
      <c r="Y33" s="5" t="str">
        <f ca="1">HYPERLINK("#"&amp;CELL("direccion",Tabla_471032!A29),"26")</f>
        <v>26</v>
      </c>
      <c r="Z33" s="5" t="str">
        <f ca="1">HYPERLINK("#"&amp;CELL("direccion",Tabla_471059!A29),"26")</f>
        <v>26</v>
      </c>
      <c r="AA33" s="5" t="str">
        <f ca="1">HYPERLINK("#"&amp;CELL("direccion",Tabla_471071!A29),"26")</f>
        <v>26</v>
      </c>
      <c r="AB33" s="5" t="str">
        <f ca="1">HYPERLINK("#"&amp;CELL("direccion",Tabla_471062!A29),"26")</f>
        <v>26</v>
      </c>
      <c r="AC33" s="5" t="str">
        <f ca="1">HYPERLINK("#"&amp;CELL("direccion",Tabla_471074!A29),"26")</f>
        <v>26</v>
      </c>
      <c r="AD33" t="s">
        <v>213</v>
      </c>
      <c r="AE33" s="3">
        <v>45657</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row r="19" spans="1:6" x14ac:dyDescent="0.25">
      <c r="A19">
        <v>16</v>
      </c>
      <c r="B19" t="s">
        <v>221</v>
      </c>
      <c r="C19">
        <v>0</v>
      </c>
      <c r="D19">
        <v>0</v>
      </c>
      <c r="E19" t="s">
        <v>212</v>
      </c>
      <c r="F19" t="s">
        <v>215</v>
      </c>
    </row>
    <row r="20" spans="1:6" x14ac:dyDescent="0.25">
      <c r="A20">
        <v>17</v>
      </c>
      <c r="B20" t="s">
        <v>221</v>
      </c>
      <c r="C20">
        <v>0</v>
      </c>
      <c r="D20">
        <v>0</v>
      </c>
      <c r="E20" t="s">
        <v>212</v>
      </c>
      <c r="F20" t="s">
        <v>215</v>
      </c>
    </row>
    <row r="21" spans="1:6" x14ac:dyDescent="0.25">
      <c r="A21">
        <v>18</v>
      </c>
      <c r="B21" t="s">
        <v>221</v>
      </c>
      <c r="C21">
        <v>0</v>
      </c>
      <c r="D21">
        <v>0</v>
      </c>
      <c r="E21" t="s">
        <v>212</v>
      </c>
      <c r="F21" t="s">
        <v>215</v>
      </c>
    </row>
    <row r="22" spans="1:6" x14ac:dyDescent="0.25">
      <c r="A22">
        <v>19</v>
      </c>
      <c r="B22" t="s">
        <v>221</v>
      </c>
      <c r="C22">
        <v>0</v>
      </c>
      <c r="D22">
        <v>0</v>
      </c>
      <c r="E22" t="s">
        <v>212</v>
      </c>
      <c r="F22" t="s">
        <v>215</v>
      </c>
    </row>
    <row r="23" spans="1:6" x14ac:dyDescent="0.25">
      <c r="A23">
        <v>20</v>
      </c>
      <c r="B23" t="s">
        <v>221</v>
      </c>
      <c r="C23">
        <v>0</v>
      </c>
      <c r="D23">
        <v>0</v>
      </c>
      <c r="E23" t="s">
        <v>212</v>
      </c>
      <c r="F23" t="s">
        <v>215</v>
      </c>
    </row>
    <row r="24" spans="1:6" x14ac:dyDescent="0.25">
      <c r="A24">
        <v>21</v>
      </c>
      <c r="B24" t="s">
        <v>221</v>
      </c>
      <c r="C24">
        <v>0</v>
      </c>
      <c r="D24">
        <v>0</v>
      </c>
      <c r="E24" t="s">
        <v>212</v>
      </c>
      <c r="F24" t="s">
        <v>215</v>
      </c>
    </row>
    <row r="25" spans="1:6" x14ac:dyDescent="0.25">
      <c r="A25">
        <v>22</v>
      </c>
      <c r="B25" t="s">
        <v>221</v>
      </c>
      <c r="C25">
        <v>0</v>
      </c>
      <c r="D25">
        <v>0</v>
      </c>
      <c r="E25" t="s">
        <v>212</v>
      </c>
      <c r="F25" t="s">
        <v>215</v>
      </c>
    </row>
    <row r="26" spans="1:6" x14ac:dyDescent="0.25">
      <c r="A26">
        <v>23</v>
      </c>
      <c r="B26" t="s">
        <v>221</v>
      </c>
      <c r="C26">
        <v>0</v>
      </c>
      <c r="D26">
        <v>0</v>
      </c>
      <c r="E26" t="s">
        <v>212</v>
      </c>
      <c r="F26" t="s">
        <v>215</v>
      </c>
    </row>
    <row r="27" spans="1:6" x14ac:dyDescent="0.25">
      <c r="A27">
        <v>24</v>
      </c>
      <c r="B27" t="s">
        <v>221</v>
      </c>
      <c r="C27">
        <v>0</v>
      </c>
      <c r="D27">
        <v>0</v>
      </c>
      <c r="E27" t="s">
        <v>212</v>
      </c>
      <c r="F27" t="s">
        <v>215</v>
      </c>
    </row>
    <row r="28" spans="1:6" x14ac:dyDescent="0.25">
      <c r="A28">
        <v>25</v>
      </c>
      <c r="B28" t="s">
        <v>221</v>
      </c>
      <c r="C28">
        <v>0</v>
      </c>
      <c r="D28">
        <v>0</v>
      </c>
      <c r="E28" t="s">
        <v>212</v>
      </c>
      <c r="F28" t="s">
        <v>215</v>
      </c>
    </row>
    <row r="29" spans="1:6" x14ac:dyDescent="0.25">
      <c r="A29">
        <v>26</v>
      </c>
      <c r="B29" t="s">
        <v>221</v>
      </c>
      <c r="C29">
        <v>0</v>
      </c>
      <c r="D29">
        <v>0</v>
      </c>
      <c r="E29" t="s">
        <v>212</v>
      </c>
      <c r="F29"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9"/>
  <sheetViews>
    <sheetView topLeftCell="A3" workbookViewId="0">
      <selection activeCell="B4" sqref="B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80618</v>
      </c>
      <c r="D4">
        <v>0</v>
      </c>
      <c r="E4" t="s">
        <v>212</v>
      </c>
      <c r="F4" t="s">
        <v>215</v>
      </c>
    </row>
    <row r="5" spans="1:6" x14ac:dyDescent="0.25">
      <c r="A5">
        <v>2</v>
      </c>
      <c r="B5" t="s">
        <v>222</v>
      </c>
      <c r="C5">
        <v>18287</v>
      </c>
      <c r="D5">
        <v>0</v>
      </c>
      <c r="E5" t="s">
        <v>212</v>
      </c>
      <c r="F5" t="s">
        <v>215</v>
      </c>
    </row>
    <row r="6" spans="1:6" x14ac:dyDescent="0.25">
      <c r="A6">
        <v>3</v>
      </c>
      <c r="B6" t="s">
        <v>222</v>
      </c>
      <c r="C6">
        <v>0</v>
      </c>
      <c r="D6">
        <v>0</v>
      </c>
      <c r="E6" t="s">
        <v>212</v>
      </c>
      <c r="F6" t="s">
        <v>215</v>
      </c>
    </row>
    <row r="7" spans="1:6" x14ac:dyDescent="0.25">
      <c r="A7">
        <v>4</v>
      </c>
      <c r="B7" t="s">
        <v>222</v>
      </c>
      <c r="C7">
        <v>23191</v>
      </c>
      <c r="D7">
        <v>0</v>
      </c>
      <c r="E7" t="s">
        <v>212</v>
      </c>
      <c r="F7" t="s">
        <v>215</v>
      </c>
    </row>
    <row r="8" spans="1:6" x14ac:dyDescent="0.25">
      <c r="A8">
        <v>5</v>
      </c>
      <c r="B8" t="s">
        <v>222</v>
      </c>
      <c r="C8">
        <v>0</v>
      </c>
      <c r="D8">
        <v>0</v>
      </c>
      <c r="E8" t="s">
        <v>212</v>
      </c>
      <c r="F8" t="s">
        <v>215</v>
      </c>
    </row>
    <row r="9" spans="1:6" x14ac:dyDescent="0.25">
      <c r="A9">
        <v>6</v>
      </c>
      <c r="B9" t="s">
        <v>222</v>
      </c>
      <c r="C9">
        <v>18287</v>
      </c>
      <c r="D9">
        <v>0</v>
      </c>
      <c r="E9" t="s">
        <v>212</v>
      </c>
      <c r="F9" t="s">
        <v>215</v>
      </c>
    </row>
    <row r="10" spans="1:6" x14ac:dyDescent="0.25">
      <c r="A10">
        <v>7</v>
      </c>
      <c r="B10" t="s">
        <v>222</v>
      </c>
      <c r="C10">
        <v>23191</v>
      </c>
      <c r="D10">
        <v>0</v>
      </c>
      <c r="E10" t="s">
        <v>212</v>
      </c>
      <c r="F10" t="s">
        <v>215</v>
      </c>
    </row>
    <row r="11" spans="1:6" x14ac:dyDescent="0.25">
      <c r="A11">
        <v>8</v>
      </c>
      <c r="B11" t="s">
        <v>222</v>
      </c>
      <c r="C11">
        <v>18287</v>
      </c>
      <c r="D11">
        <v>0</v>
      </c>
      <c r="E11" t="s">
        <v>212</v>
      </c>
      <c r="F11" t="s">
        <v>215</v>
      </c>
    </row>
    <row r="12" spans="1:6" x14ac:dyDescent="0.25">
      <c r="A12">
        <v>9</v>
      </c>
      <c r="B12" t="s">
        <v>222</v>
      </c>
      <c r="C12">
        <v>28031</v>
      </c>
      <c r="D12">
        <v>0</v>
      </c>
      <c r="E12" t="s">
        <v>212</v>
      </c>
      <c r="F12" t="s">
        <v>215</v>
      </c>
    </row>
    <row r="13" spans="1:6" x14ac:dyDescent="0.25">
      <c r="A13">
        <v>10</v>
      </c>
      <c r="B13" t="s">
        <v>222</v>
      </c>
      <c r="C13">
        <v>0</v>
      </c>
      <c r="D13">
        <v>0</v>
      </c>
      <c r="E13" t="s">
        <v>212</v>
      </c>
      <c r="F13" t="s">
        <v>215</v>
      </c>
    </row>
    <row r="14" spans="1:6" x14ac:dyDescent="0.25">
      <c r="A14">
        <v>11</v>
      </c>
      <c r="B14" t="s">
        <v>222</v>
      </c>
      <c r="C14">
        <v>18287</v>
      </c>
      <c r="D14">
        <v>0</v>
      </c>
      <c r="E14" t="s">
        <v>212</v>
      </c>
      <c r="F14" t="s">
        <v>215</v>
      </c>
    </row>
    <row r="15" spans="1:6" x14ac:dyDescent="0.25">
      <c r="A15">
        <v>12</v>
      </c>
      <c r="B15" t="s">
        <v>222</v>
      </c>
      <c r="C15">
        <v>38236</v>
      </c>
      <c r="D15">
        <v>0</v>
      </c>
      <c r="E15" t="s">
        <v>212</v>
      </c>
      <c r="F15" t="s">
        <v>215</v>
      </c>
    </row>
    <row r="16" spans="1:6" x14ac:dyDescent="0.25">
      <c r="A16">
        <v>13</v>
      </c>
      <c r="B16" t="s">
        <v>222</v>
      </c>
      <c r="C16">
        <v>18287</v>
      </c>
      <c r="D16">
        <v>0</v>
      </c>
      <c r="E16" t="s">
        <v>212</v>
      </c>
      <c r="F16" t="s">
        <v>215</v>
      </c>
    </row>
    <row r="17" spans="1:6" x14ac:dyDescent="0.25">
      <c r="A17">
        <v>14</v>
      </c>
      <c r="B17" t="s">
        <v>222</v>
      </c>
      <c r="C17">
        <v>18287</v>
      </c>
      <c r="D17">
        <v>0</v>
      </c>
      <c r="E17" t="s">
        <v>212</v>
      </c>
      <c r="F17" t="s">
        <v>215</v>
      </c>
    </row>
    <row r="18" spans="1:6" x14ac:dyDescent="0.25">
      <c r="A18">
        <v>15</v>
      </c>
      <c r="B18" t="s">
        <v>222</v>
      </c>
      <c r="C18">
        <v>18287</v>
      </c>
      <c r="D18">
        <v>0</v>
      </c>
      <c r="E18" t="s">
        <v>212</v>
      </c>
      <c r="F18" t="s">
        <v>215</v>
      </c>
    </row>
    <row r="19" spans="1:6" x14ac:dyDescent="0.25">
      <c r="A19">
        <v>16</v>
      </c>
      <c r="B19" t="s">
        <v>222</v>
      </c>
      <c r="C19">
        <v>38236</v>
      </c>
      <c r="D19">
        <v>0</v>
      </c>
      <c r="E19" t="s">
        <v>212</v>
      </c>
      <c r="F19" t="s">
        <v>215</v>
      </c>
    </row>
    <row r="20" spans="1:6" x14ac:dyDescent="0.25">
      <c r="A20">
        <v>17</v>
      </c>
      <c r="B20" t="s">
        <v>222</v>
      </c>
      <c r="C20">
        <v>18287</v>
      </c>
      <c r="D20">
        <v>0</v>
      </c>
      <c r="E20" t="s">
        <v>212</v>
      </c>
      <c r="F20" t="s">
        <v>215</v>
      </c>
    </row>
    <row r="21" spans="1:6" x14ac:dyDescent="0.25">
      <c r="A21">
        <v>18</v>
      </c>
      <c r="B21" t="s">
        <v>222</v>
      </c>
      <c r="C21">
        <v>18287</v>
      </c>
      <c r="D21">
        <v>0</v>
      </c>
      <c r="E21" t="s">
        <v>212</v>
      </c>
      <c r="F21" t="s">
        <v>215</v>
      </c>
    </row>
    <row r="22" spans="1:6" x14ac:dyDescent="0.25">
      <c r="A22">
        <v>19</v>
      </c>
      <c r="B22" t="s">
        <v>222</v>
      </c>
      <c r="C22">
        <v>38236</v>
      </c>
      <c r="D22">
        <v>0</v>
      </c>
      <c r="E22" t="s">
        <v>212</v>
      </c>
      <c r="F22" t="s">
        <v>215</v>
      </c>
    </row>
    <row r="23" spans="1:6" x14ac:dyDescent="0.25">
      <c r="A23">
        <v>20</v>
      </c>
      <c r="B23" t="s">
        <v>222</v>
      </c>
      <c r="C23">
        <v>15907</v>
      </c>
      <c r="D23">
        <v>0</v>
      </c>
      <c r="E23" t="s">
        <v>212</v>
      </c>
      <c r="F23" t="s">
        <v>215</v>
      </c>
    </row>
    <row r="24" spans="1:6" x14ac:dyDescent="0.25">
      <c r="A24">
        <v>21</v>
      </c>
      <c r="B24" t="s">
        <v>222</v>
      </c>
      <c r="C24">
        <v>0</v>
      </c>
      <c r="D24">
        <v>0</v>
      </c>
      <c r="E24" t="s">
        <v>212</v>
      </c>
      <c r="F24" t="s">
        <v>215</v>
      </c>
    </row>
    <row r="25" spans="1:6" x14ac:dyDescent="0.25">
      <c r="A25">
        <v>22</v>
      </c>
      <c r="B25" t="s">
        <v>222</v>
      </c>
      <c r="C25">
        <v>18287</v>
      </c>
      <c r="D25">
        <v>0</v>
      </c>
      <c r="E25" t="s">
        <v>212</v>
      </c>
      <c r="F25" t="s">
        <v>215</v>
      </c>
    </row>
    <row r="26" spans="1:6" x14ac:dyDescent="0.25">
      <c r="A26">
        <v>23</v>
      </c>
      <c r="B26" t="s">
        <v>222</v>
      </c>
      <c r="C26">
        <v>64752</v>
      </c>
      <c r="D26">
        <v>0</v>
      </c>
      <c r="E26" t="s">
        <v>212</v>
      </c>
      <c r="F26" t="s">
        <v>215</v>
      </c>
    </row>
    <row r="27" spans="1:6" x14ac:dyDescent="0.25">
      <c r="A27">
        <v>24</v>
      </c>
      <c r="B27" t="s">
        <v>222</v>
      </c>
      <c r="C27">
        <v>27112</v>
      </c>
      <c r="D27">
        <v>0</v>
      </c>
      <c r="E27" t="s">
        <v>212</v>
      </c>
      <c r="F27" t="s">
        <v>215</v>
      </c>
    </row>
    <row r="28" spans="1:6" x14ac:dyDescent="0.25">
      <c r="A28">
        <v>25</v>
      </c>
      <c r="B28" t="s">
        <v>222</v>
      </c>
      <c r="C28">
        <v>13556</v>
      </c>
      <c r="D28">
        <v>0</v>
      </c>
      <c r="E28" t="s">
        <v>212</v>
      </c>
      <c r="F28" t="s">
        <v>215</v>
      </c>
    </row>
    <row r="29" spans="1:6" x14ac:dyDescent="0.25">
      <c r="A29">
        <v>26</v>
      </c>
      <c r="B29" t="s">
        <v>222</v>
      </c>
      <c r="C29">
        <v>18287</v>
      </c>
      <c r="D29">
        <v>0</v>
      </c>
      <c r="E29" t="s">
        <v>212</v>
      </c>
      <c r="F29"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9"/>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row r="18" spans="1:3" x14ac:dyDescent="0.25">
      <c r="A18">
        <v>15</v>
      </c>
      <c r="B18" t="s">
        <v>223</v>
      </c>
      <c r="C18" t="s">
        <v>215</v>
      </c>
    </row>
    <row r="19" spans="1:3" x14ac:dyDescent="0.25">
      <c r="A19">
        <v>16</v>
      </c>
      <c r="B19" t="s">
        <v>223</v>
      </c>
      <c r="C19" t="s">
        <v>215</v>
      </c>
    </row>
    <row r="20" spans="1:3" x14ac:dyDescent="0.25">
      <c r="A20">
        <v>17</v>
      </c>
      <c r="B20" t="s">
        <v>223</v>
      </c>
      <c r="C20" t="s">
        <v>215</v>
      </c>
    </row>
    <row r="21" spans="1:3" x14ac:dyDescent="0.25">
      <c r="A21">
        <v>18</v>
      </c>
      <c r="B21" t="s">
        <v>223</v>
      </c>
      <c r="C21" t="s">
        <v>215</v>
      </c>
    </row>
    <row r="22" spans="1:3" x14ac:dyDescent="0.25">
      <c r="A22">
        <v>19</v>
      </c>
      <c r="B22" t="s">
        <v>223</v>
      </c>
      <c r="C22" t="s">
        <v>215</v>
      </c>
    </row>
    <row r="23" spans="1:3" x14ac:dyDescent="0.25">
      <c r="A23">
        <v>20</v>
      </c>
      <c r="B23" t="s">
        <v>223</v>
      </c>
      <c r="C23" t="s">
        <v>215</v>
      </c>
    </row>
    <row r="24" spans="1:3" x14ac:dyDescent="0.25">
      <c r="A24">
        <v>21</v>
      </c>
      <c r="B24" t="s">
        <v>223</v>
      </c>
      <c r="C24" t="s">
        <v>215</v>
      </c>
    </row>
    <row r="25" spans="1:3" x14ac:dyDescent="0.25">
      <c r="A25">
        <v>22</v>
      </c>
      <c r="B25" t="s">
        <v>223</v>
      </c>
      <c r="C25" t="s">
        <v>215</v>
      </c>
    </row>
    <row r="26" spans="1:3" x14ac:dyDescent="0.25">
      <c r="A26">
        <v>23</v>
      </c>
      <c r="B26" t="s">
        <v>223</v>
      </c>
      <c r="C26" t="s">
        <v>215</v>
      </c>
    </row>
    <row r="27" spans="1:3" x14ac:dyDescent="0.25">
      <c r="A27">
        <v>24</v>
      </c>
      <c r="B27" t="s">
        <v>223</v>
      </c>
      <c r="C27" t="s">
        <v>215</v>
      </c>
    </row>
    <row r="28" spans="1:3" x14ac:dyDescent="0.25">
      <c r="A28">
        <v>25</v>
      </c>
      <c r="B28" t="s">
        <v>223</v>
      </c>
      <c r="C28" t="s">
        <v>215</v>
      </c>
    </row>
    <row r="29" spans="1:3" x14ac:dyDescent="0.25">
      <c r="A29">
        <v>26</v>
      </c>
      <c r="B29" t="s">
        <v>223</v>
      </c>
      <c r="C29"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0</v>
      </c>
      <c r="D4">
        <v>0</v>
      </c>
      <c r="E4" t="s">
        <v>212</v>
      </c>
      <c r="F4" t="s">
        <v>215</v>
      </c>
    </row>
    <row r="5" spans="1:6" x14ac:dyDescent="0.25">
      <c r="A5">
        <v>2</v>
      </c>
      <c r="B5" t="s">
        <v>214</v>
      </c>
      <c r="C5">
        <v>46</v>
      </c>
      <c r="D5">
        <v>0</v>
      </c>
      <c r="E5" t="s">
        <v>212</v>
      </c>
      <c r="F5" t="s">
        <v>215</v>
      </c>
    </row>
    <row r="6" spans="1:6" x14ac:dyDescent="0.25">
      <c r="A6">
        <v>3</v>
      </c>
      <c r="B6" t="s">
        <v>214</v>
      </c>
      <c r="C6">
        <v>0</v>
      </c>
      <c r="D6">
        <v>0</v>
      </c>
      <c r="E6" t="s">
        <v>212</v>
      </c>
      <c r="F6" t="s">
        <v>215</v>
      </c>
    </row>
    <row r="7" spans="1:6" x14ac:dyDescent="0.25">
      <c r="A7">
        <v>4</v>
      </c>
      <c r="B7" t="s">
        <v>214</v>
      </c>
      <c r="C7">
        <v>0</v>
      </c>
      <c r="D7">
        <v>0</v>
      </c>
      <c r="E7" t="s">
        <v>212</v>
      </c>
      <c r="F7" t="s">
        <v>215</v>
      </c>
    </row>
    <row r="8" spans="1:6" x14ac:dyDescent="0.25">
      <c r="A8">
        <v>5</v>
      </c>
      <c r="B8" t="s">
        <v>214</v>
      </c>
      <c r="C8">
        <v>0</v>
      </c>
      <c r="D8">
        <v>0</v>
      </c>
      <c r="E8" t="s">
        <v>212</v>
      </c>
      <c r="F8" t="s">
        <v>215</v>
      </c>
    </row>
    <row r="9" spans="1:6" x14ac:dyDescent="0.25">
      <c r="A9">
        <v>6</v>
      </c>
      <c r="B9" t="s">
        <v>214</v>
      </c>
      <c r="C9">
        <v>0</v>
      </c>
      <c r="D9">
        <v>0</v>
      </c>
      <c r="E9" t="s">
        <v>212</v>
      </c>
      <c r="F9" t="s">
        <v>215</v>
      </c>
    </row>
    <row r="10" spans="1:6" x14ac:dyDescent="0.25">
      <c r="A10">
        <v>7</v>
      </c>
      <c r="B10" t="s">
        <v>214</v>
      </c>
      <c r="C10">
        <v>0</v>
      </c>
      <c r="D10">
        <v>0</v>
      </c>
      <c r="E10" t="s">
        <v>212</v>
      </c>
      <c r="F10" t="s">
        <v>215</v>
      </c>
    </row>
    <row r="11" spans="1:6" x14ac:dyDescent="0.25">
      <c r="A11">
        <v>8</v>
      </c>
      <c r="B11" t="s">
        <v>214</v>
      </c>
      <c r="C11">
        <v>46</v>
      </c>
      <c r="D11">
        <v>0</v>
      </c>
      <c r="E11" t="s">
        <v>212</v>
      </c>
      <c r="F11" t="s">
        <v>215</v>
      </c>
    </row>
    <row r="12" spans="1:6" x14ac:dyDescent="0.25">
      <c r="A12">
        <v>9</v>
      </c>
      <c r="B12" t="s">
        <v>214</v>
      </c>
      <c r="C12">
        <v>46</v>
      </c>
      <c r="D12">
        <v>0</v>
      </c>
      <c r="E12" t="s">
        <v>212</v>
      </c>
      <c r="F12" t="s">
        <v>215</v>
      </c>
    </row>
    <row r="13" spans="1:6" x14ac:dyDescent="0.25">
      <c r="A13">
        <v>10</v>
      </c>
      <c r="B13" t="s">
        <v>214</v>
      </c>
      <c r="C13">
        <v>0</v>
      </c>
      <c r="D13">
        <v>0</v>
      </c>
      <c r="E13" t="s">
        <v>212</v>
      </c>
      <c r="F13" t="s">
        <v>215</v>
      </c>
    </row>
    <row r="14" spans="1:6" x14ac:dyDescent="0.25">
      <c r="A14">
        <v>11</v>
      </c>
      <c r="B14" t="s">
        <v>214</v>
      </c>
      <c r="C14">
        <v>0</v>
      </c>
      <c r="D14">
        <v>0</v>
      </c>
      <c r="E14" t="s">
        <v>212</v>
      </c>
      <c r="F14" t="s">
        <v>215</v>
      </c>
    </row>
    <row r="15" spans="1:6" x14ac:dyDescent="0.25">
      <c r="A15">
        <v>12</v>
      </c>
      <c r="B15" t="s">
        <v>214</v>
      </c>
      <c r="C15">
        <v>55</v>
      </c>
      <c r="D15">
        <v>0</v>
      </c>
      <c r="E15" t="s">
        <v>212</v>
      </c>
      <c r="F15" t="s">
        <v>215</v>
      </c>
    </row>
    <row r="16" spans="1:6" x14ac:dyDescent="0.25">
      <c r="A16">
        <v>13</v>
      </c>
      <c r="B16" t="s">
        <v>214</v>
      </c>
      <c r="C16">
        <v>0</v>
      </c>
      <c r="D16">
        <v>0</v>
      </c>
      <c r="E16" t="s">
        <v>212</v>
      </c>
      <c r="F16" t="s">
        <v>215</v>
      </c>
    </row>
    <row r="17" spans="1:6" x14ac:dyDescent="0.25">
      <c r="A17">
        <v>14</v>
      </c>
      <c r="B17" t="s">
        <v>214</v>
      </c>
      <c r="C17">
        <v>136</v>
      </c>
      <c r="D17">
        <v>0</v>
      </c>
      <c r="E17" t="s">
        <v>212</v>
      </c>
      <c r="F17" t="s">
        <v>215</v>
      </c>
    </row>
    <row r="18" spans="1:6" x14ac:dyDescent="0.25">
      <c r="A18">
        <v>15</v>
      </c>
      <c r="B18" t="s">
        <v>214</v>
      </c>
      <c r="C18">
        <v>82</v>
      </c>
      <c r="D18">
        <v>0</v>
      </c>
      <c r="E18" t="s">
        <v>212</v>
      </c>
      <c r="F18" t="s">
        <v>215</v>
      </c>
    </row>
    <row r="19" spans="1:6" x14ac:dyDescent="0.25">
      <c r="A19">
        <v>16</v>
      </c>
      <c r="B19" t="s">
        <v>214</v>
      </c>
      <c r="C19">
        <v>0</v>
      </c>
      <c r="D19">
        <v>0</v>
      </c>
      <c r="E19" t="s">
        <v>212</v>
      </c>
      <c r="F19" t="s">
        <v>215</v>
      </c>
    </row>
    <row r="20" spans="1:6" x14ac:dyDescent="0.25">
      <c r="A20">
        <v>17</v>
      </c>
      <c r="B20" t="s">
        <v>214</v>
      </c>
      <c r="C20">
        <v>46</v>
      </c>
      <c r="D20">
        <v>0</v>
      </c>
      <c r="E20" t="s">
        <v>212</v>
      </c>
      <c r="F20" t="s">
        <v>215</v>
      </c>
    </row>
    <row r="21" spans="1:6" x14ac:dyDescent="0.25">
      <c r="A21">
        <v>18</v>
      </c>
      <c r="B21" t="s">
        <v>214</v>
      </c>
      <c r="C21">
        <v>46</v>
      </c>
      <c r="D21">
        <v>0</v>
      </c>
      <c r="E21" t="s">
        <v>212</v>
      </c>
      <c r="F21" t="s">
        <v>215</v>
      </c>
    </row>
    <row r="22" spans="1:6" x14ac:dyDescent="0.25">
      <c r="A22">
        <v>19</v>
      </c>
      <c r="B22" t="s">
        <v>214</v>
      </c>
      <c r="C22">
        <v>82</v>
      </c>
      <c r="D22">
        <v>0</v>
      </c>
      <c r="E22" t="s">
        <v>212</v>
      </c>
      <c r="F22" t="s">
        <v>215</v>
      </c>
    </row>
    <row r="23" spans="1:6" x14ac:dyDescent="0.25">
      <c r="A23">
        <v>20</v>
      </c>
      <c r="B23" t="s">
        <v>214</v>
      </c>
      <c r="C23">
        <v>0</v>
      </c>
      <c r="D23">
        <v>0</v>
      </c>
      <c r="E23" t="s">
        <v>212</v>
      </c>
      <c r="F23" t="s">
        <v>215</v>
      </c>
    </row>
    <row r="24" spans="1:6" x14ac:dyDescent="0.25">
      <c r="A24">
        <v>21</v>
      </c>
      <c r="B24" t="s">
        <v>214</v>
      </c>
      <c r="C24">
        <v>0</v>
      </c>
      <c r="D24">
        <v>0</v>
      </c>
      <c r="E24" t="s">
        <v>212</v>
      </c>
      <c r="F24" t="s">
        <v>215</v>
      </c>
    </row>
    <row r="25" spans="1:6" x14ac:dyDescent="0.25">
      <c r="A25">
        <v>22</v>
      </c>
      <c r="B25" t="s">
        <v>214</v>
      </c>
      <c r="C25">
        <v>0</v>
      </c>
      <c r="D25">
        <v>0</v>
      </c>
      <c r="E25" t="s">
        <v>212</v>
      </c>
      <c r="F25" t="s">
        <v>215</v>
      </c>
    </row>
    <row r="26" spans="1:6" x14ac:dyDescent="0.25">
      <c r="A26">
        <v>23</v>
      </c>
      <c r="B26" t="s">
        <v>214</v>
      </c>
      <c r="C26">
        <v>0</v>
      </c>
      <c r="D26">
        <v>0</v>
      </c>
      <c r="E26" t="s">
        <v>212</v>
      </c>
      <c r="F26" t="s">
        <v>215</v>
      </c>
    </row>
    <row r="27" spans="1:6" x14ac:dyDescent="0.25">
      <c r="A27">
        <v>24</v>
      </c>
      <c r="B27" t="s">
        <v>214</v>
      </c>
      <c r="C27">
        <v>0</v>
      </c>
      <c r="D27">
        <v>0</v>
      </c>
      <c r="E27" t="s">
        <v>212</v>
      </c>
      <c r="F27" t="s">
        <v>215</v>
      </c>
    </row>
    <row r="28" spans="1:6" x14ac:dyDescent="0.25">
      <c r="A28">
        <v>25</v>
      </c>
      <c r="B28" t="s">
        <v>214</v>
      </c>
      <c r="C28">
        <v>82</v>
      </c>
      <c r="D28">
        <v>0</v>
      </c>
      <c r="E28" t="s">
        <v>212</v>
      </c>
      <c r="F28" t="s">
        <v>215</v>
      </c>
    </row>
    <row r="29" spans="1:6" x14ac:dyDescent="0.25">
      <c r="A29">
        <v>26</v>
      </c>
      <c r="B29" t="s">
        <v>214</v>
      </c>
      <c r="C29">
        <v>0</v>
      </c>
      <c r="D29">
        <v>0</v>
      </c>
      <c r="E29" t="s">
        <v>212</v>
      </c>
      <c r="F29"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9"/>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row r="19" spans="1:3" x14ac:dyDescent="0.25">
      <c r="A19">
        <v>16</v>
      </c>
      <c r="B19" t="s">
        <v>216</v>
      </c>
      <c r="C19" t="s">
        <v>215</v>
      </c>
    </row>
    <row r="20" spans="1:3" x14ac:dyDescent="0.25">
      <c r="A20">
        <v>17</v>
      </c>
      <c r="B20" t="s">
        <v>216</v>
      </c>
      <c r="C20" t="s">
        <v>215</v>
      </c>
    </row>
    <row r="21" spans="1:3" x14ac:dyDescent="0.25">
      <c r="A21">
        <v>18</v>
      </c>
      <c r="B21" t="s">
        <v>216</v>
      </c>
      <c r="C21" t="s">
        <v>215</v>
      </c>
    </row>
    <row r="22" spans="1:3" x14ac:dyDescent="0.25">
      <c r="A22">
        <v>19</v>
      </c>
      <c r="B22" t="s">
        <v>216</v>
      </c>
      <c r="C22" t="s">
        <v>215</v>
      </c>
    </row>
    <row r="23" spans="1:3" x14ac:dyDescent="0.25">
      <c r="A23">
        <v>20</v>
      </c>
      <c r="B23" t="s">
        <v>216</v>
      </c>
      <c r="C23" t="s">
        <v>215</v>
      </c>
    </row>
    <row r="24" spans="1:3" x14ac:dyDescent="0.25">
      <c r="A24">
        <v>21</v>
      </c>
      <c r="B24" t="s">
        <v>216</v>
      </c>
      <c r="C24" t="s">
        <v>215</v>
      </c>
    </row>
    <row r="25" spans="1:3" x14ac:dyDescent="0.25">
      <c r="A25">
        <v>22</v>
      </c>
      <c r="B25" t="s">
        <v>216</v>
      </c>
      <c r="C25" t="s">
        <v>215</v>
      </c>
    </row>
    <row r="26" spans="1:3" x14ac:dyDescent="0.25">
      <c r="A26">
        <v>23</v>
      </c>
      <c r="B26" t="s">
        <v>216</v>
      </c>
      <c r="C26" t="s">
        <v>215</v>
      </c>
    </row>
    <row r="27" spans="1:3" x14ac:dyDescent="0.25">
      <c r="A27">
        <v>24</v>
      </c>
      <c r="B27" t="s">
        <v>216</v>
      </c>
      <c r="C27" t="s">
        <v>215</v>
      </c>
    </row>
    <row r="28" spans="1:3" x14ac:dyDescent="0.25">
      <c r="A28">
        <v>25</v>
      </c>
      <c r="B28" t="s">
        <v>216</v>
      </c>
      <c r="C28" t="s">
        <v>215</v>
      </c>
    </row>
    <row r="29" spans="1:3" x14ac:dyDescent="0.25">
      <c r="A29">
        <v>26</v>
      </c>
      <c r="B29" t="s">
        <v>216</v>
      </c>
      <c r="C29"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9"/>
  <sheetViews>
    <sheetView topLeftCell="A3" workbookViewId="0">
      <selection activeCell="B4" sqref="B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14774</v>
      </c>
      <c r="D4">
        <v>0</v>
      </c>
      <c r="E4" t="s">
        <v>212</v>
      </c>
      <c r="F4" t="s">
        <v>215</v>
      </c>
    </row>
    <row r="5" spans="1:6" x14ac:dyDescent="0.25">
      <c r="A5">
        <v>2</v>
      </c>
      <c r="B5" t="s">
        <v>217</v>
      </c>
      <c r="C5">
        <v>6450</v>
      </c>
      <c r="D5">
        <v>0</v>
      </c>
      <c r="E5" t="s">
        <v>212</v>
      </c>
      <c r="F5" t="s">
        <v>215</v>
      </c>
    </row>
    <row r="6" spans="1:6" x14ac:dyDescent="0.25">
      <c r="A6">
        <v>3</v>
      </c>
      <c r="B6" t="s">
        <v>217</v>
      </c>
      <c r="C6">
        <v>0</v>
      </c>
      <c r="D6">
        <v>0</v>
      </c>
      <c r="E6" t="s">
        <v>212</v>
      </c>
      <c r="F6" t="s">
        <v>215</v>
      </c>
    </row>
    <row r="7" spans="1:6" x14ac:dyDescent="0.25">
      <c r="A7">
        <v>4</v>
      </c>
      <c r="B7" t="s">
        <v>217</v>
      </c>
      <c r="C7">
        <v>6829</v>
      </c>
      <c r="D7">
        <v>0</v>
      </c>
      <c r="E7" t="s">
        <v>212</v>
      </c>
      <c r="F7" t="s">
        <v>215</v>
      </c>
    </row>
    <row r="8" spans="1:6" x14ac:dyDescent="0.25">
      <c r="A8">
        <v>5</v>
      </c>
      <c r="B8" t="s">
        <v>217</v>
      </c>
      <c r="C8">
        <v>0</v>
      </c>
      <c r="D8">
        <v>0</v>
      </c>
      <c r="E8" t="s">
        <v>212</v>
      </c>
      <c r="F8" t="s">
        <v>215</v>
      </c>
    </row>
    <row r="9" spans="1:6" x14ac:dyDescent="0.25">
      <c r="A9">
        <v>6</v>
      </c>
      <c r="B9" t="s">
        <v>217</v>
      </c>
      <c r="C9">
        <v>6450</v>
      </c>
      <c r="D9">
        <v>0</v>
      </c>
      <c r="E9" t="s">
        <v>212</v>
      </c>
      <c r="F9" t="s">
        <v>215</v>
      </c>
    </row>
    <row r="10" spans="1:6" x14ac:dyDescent="0.25">
      <c r="A10">
        <v>7</v>
      </c>
      <c r="B10" t="s">
        <v>217</v>
      </c>
      <c r="C10">
        <v>6829</v>
      </c>
      <c r="D10">
        <v>0</v>
      </c>
      <c r="E10" t="s">
        <v>212</v>
      </c>
      <c r="F10" t="s">
        <v>215</v>
      </c>
    </row>
    <row r="11" spans="1:6" x14ac:dyDescent="0.25">
      <c r="A11">
        <v>8</v>
      </c>
      <c r="B11" t="s">
        <v>217</v>
      </c>
      <c r="C11">
        <v>6450</v>
      </c>
      <c r="D11">
        <v>0</v>
      </c>
      <c r="E11" t="s">
        <v>212</v>
      </c>
      <c r="F11" t="s">
        <v>215</v>
      </c>
    </row>
    <row r="12" spans="1:6" x14ac:dyDescent="0.25">
      <c r="A12">
        <v>9</v>
      </c>
      <c r="B12" t="s">
        <v>217</v>
      </c>
      <c r="C12">
        <v>7282</v>
      </c>
      <c r="D12">
        <v>0</v>
      </c>
      <c r="E12" t="s">
        <v>212</v>
      </c>
      <c r="F12" t="s">
        <v>215</v>
      </c>
    </row>
    <row r="13" spans="1:6" x14ac:dyDescent="0.25">
      <c r="A13">
        <v>10</v>
      </c>
      <c r="B13" t="s">
        <v>217</v>
      </c>
      <c r="C13">
        <v>0</v>
      </c>
      <c r="D13">
        <v>0</v>
      </c>
      <c r="E13" t="s">
        <v>212</v>
      </c>
      <c r="F13" t="s">
        <v>215</v>
      </c>
    </row>
    <row r="14" spans="1:6" x14ac:dyDescent="0.25">
      <c r="A14">
        <v>11</v>
      </c>
      <c r="B14" t="s">
        <v>217</v>
      </c>
      <c r="C14">
        <v>6450</v>
      </c>
      <c r="D14">
        <v>0</v>
      </c>
      <c r="E14" t="s">
        <v>212</v>
      </c>
      <c r="F14" t="s">
        <v>215</v>
      </c>
    </row>
    <row r="15" spans="1:6" x14ac:dyDescent="0.25">
      <c r="A15">
        <v>12</v>
      </c>
      <c r="B15" t="s">
        <v>217</v>
      </c>
      <c r="C15">
        <v>8405</v>
      </c>
      <c r="D15">
        <v>0</v>
      </c>
      <c r="E15" t="s">
        <v>212</v>
      </c>
      <c r="F15" t="s">
        <v>215</v>
      </c>
    </row>
    <row r="16" spans="1:6" x14ac:dyDescent="0.25">
      <c r="A16">
        <v>13</v>
      </c>
      <c r="B16" t="s">
        <v>217</v>
      </c>
      <c r="C16">
        <v>6450</v>
      </c>
      <c r="D16">
        <v>0</v>
      </c>
      <c r="E16" t="s">
        <v>212</v>
      </c>
      <c r="F16" t="s">
        <v>215</v>
      </c>
    </row>
    <row r="17" spans="1:6" x14ac:dyDescent="0.25">
      <c r="A17">
        <v>14</v>
      </c>
      <c r="B17" t="s">
        <v>217</v>
      </c>
      <c r="C17">
        <v>6450</v>
      </c>
      <c r="D17">
        <v>0</v>
      </c>
      <c r="E17" t="s">
        <v>212</v>
      </c>
      <c r="F17" t="s">
        <v>215</v>
      </c>
    </row>
    <row r="18" spans="1:6" x14ac:dyDescent="0.25">
      <c r="A18">
        <v>15</v>
      </c>
      <c r="B18" t="s">
        <v>217</v>
      </c>
      <c r="C18">
        <v>6450</v>
      </c>
      <c r="D18">
        <v>0</v>
      </c>
      <c r="E18" t="s">
        <v>212</v>
      </c>
      <c r="F18" t="s">
        <v>215</v>
      </c>
    </row>
    <row r="19" spans="1:6" x14ac:dyDescent="0.25">
      <c r="A19">
        <v>16</v>
      </c>
      <c r="B19" t="s">
        <v>217</v>
      </c>
      <c r="C19">
        <v>8405</v>
      </c>
      <c r="D19">
        <v>0</v>
      </c>
      <c r="E19" t="s">
        <v>212</v>
      </c>
      <c r="F19" t="s">
        <v>215</v>
      </c>
    </row>
    <row r="20" spans="1:6" x14ac:dyDescent="0.25">
      <c r="A20">
        <v>17</v>
      </c>
      <c r="B20" t="s">
        <v>217</v>
      </c>
      <c r="C20">
        <v>6450</v>
      </c>
      <c r="D20">
        <v>0</v>
      </c>
      <c r="E20" t="s">
        <v>212</v>
      </c>
      <c r="F20" t="s">
        <v>215</v>
      </c>
    </row>
    <row r="21" spans="1:6" x14ac:dyDescent="0.25">
      <c r="A21">
        <v>18</v>
      </c>
      <c r="B21" t="s">
        <v>217</v>
      </c>
      <c r="C21">
        <v>6450</v>
      </c>
      <c r="D21">
        <v>0</v>
      </c>
      <c r="E21" t="s">
        <v>212</v>
      </c>
      <c r="F21" t="s">
        <v>215</v>
      </c>
    </row>
    <row r="22" spans="1:6" x14ac:dyDescent="0.25">
      <c r="A22">
        <v>19</v>
      </c>
      <c r="B22" t="s">
        <v>217</v>
      </c>
      <c r="C22">
        <v>8405</v>
      </c>
      <c r="D22">
        <v>0</v>
      </c>
      <c r="E22" t="s">
        <v>212</v>
      </c>
      <c r="F22" t="s">
        <v>215</v>
      </c>
    </row>
    <row r="23" spans="1:6" x14ac:dyDescent="0.25">
      <c r="A23">
        <v>20</v>
      </c>
      <c r="B23" t="s">
        <v>217</v>
      </c>
      <c r="C23">
        <v>6349</v>
      </c>
      <c r="D23">
        <v>0</v>
      </c>
      <c r="E23" t="s">
        <v>212</v>
      </c>
      <c r="F23" t="s">
        <v>215</v>
      </c>
    </row>
    <row r="24" spans="1:6" x14ac:dyDescent="0.25">
      <c r="A24">
        <v>21</v>
      </c>
      <c r="B24" t="s">
        <v>217</v>
      </c>
      <c r="C24">
        <v>0</v>
      </c>
      <c r="D24">
        <v>0</v>
      </c>
      <c r="E24" t="s">
        <v>212</v>
      </c>
      <c r="F24" t="s">
        <v>215</v>
      </c>
    </row>
    <row r="25" spans="1:6" x14ac:dyDescent="0.25">
      <c r="A25">
        <v>22</v>
      </c>
      <c r="B25" t="s">
        <v>217</v>
      </c>
      <c r="C25">
        <v>6450</v>
      </c>
      <c r="D25">
        <v>0</v>
      </c>
      <c r="E25" t="s">
        <v>212</v>
      </c>
      <c r="F25" t="s">
        <v>215</v>
      </c>
    </row>
    <row r="26" spans="1:6" x14ac:dyDescent="0.25">
      <c r="A26">
        <v>23</v>
      </c>
      <c r="B26" t="s">
        <v>217</v>
      </c>
      <c r="C26">
        <v>13990.5</v>
      </c>
      <c r="D26">
        <v>0</v>
      </c>
      <c r="E26" t="s">
        <v>212</v>
      </c>
      <c r="F26" t="s">
        <v>215</v>
      </c>
    </row>
    <row r="27" spans="1:6" x14ac:dyDescent="0.25">
      <c r="A27">
        <v>24</v>
      </c>
      <c r="B27" t="s">
        <v>217</v>
      </c>
      <c r="C27">
        <v>12252</v>
      </c>
      <c r="D27">
        <v>0</v>
      </c>
      <c r="E27" t="s">
        <v>212</v>
      </c>
      <c r="F27" t="s">
        <v>215</v>
      </c>
    </row>
    <row r="28" spans="1:6" x14ac:dyDescent="0.25">
      <c r="A28">
        <v>25</v>
      </c>
      <c r="B28" t="s">
        <v>217</v>
      </c>
      <c r="C28">
        <v>6126</v>
      </c>
      <c r="D28">
        <v>0</v>
      </c>
      <c r="E28" t="s">
        <v>212</v>
      </c>
      <c r="F28" t="s">
        <v>215</v>
      </c>
    </row>
    <row r="29" spans="1:6" x14ac:dyDescent="0.25">
      <c r="A29">
        <v>26</v>
      </c>
      <c r="B29" t="s">
        <v>217</v>
      </c>
      <c r="C29">
        <v>6450</v>
      </c>
      <c r="D29">
        <v>0</v>
      </c>
      <c r="E29" t="s">
        <v>212</v>
      </c>
      <c r="F29"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row r="19" spans="1:6" x14ac:dyDescent="0.25">
      <c r="A19">
        <v>16</v>
      </c>
      <c r="B19" t="s">
        <v>218</v>
      </c>
      <c r="C19">
        <v>0</v>
      </c>
      <c r="D19">
        <v>0</v>
      </c>
      <c r="E19" t="s">
        <v>212</v>
      </c>
      <c r="F19" t="s">
        <v>215</v>
      </c>
    </row>
    <row r="20" spans="1:6" x14ac:dyDescent="0.25">
      <c r="A20">
        <v>17</v>
      </c>
      <c r="B20" t="s">
        <v>218</v>
      </c>
      <c r="C20">
        <v>0</v>
      </c>
      <c r="D20">
        <v>0</v>
      </c>
      <c r="E20" t="s">
        <v>212</v>
      </c>
      <c r="F20" t="s">
        <v>215</v>
      </c>
    </row>
    <row r="21" spans="1:6" x14ac:dyDescent="0.25">
      <c r="A21">
        <v>18</v>
      </c>
      <c r="B21" t="s">
        <v>218</v>
      </c>
      <c r="C21">
        <v>0</v>
      </c>
      <c r="D21">
        <v>0</v>
      </c>
      <c r="E21" t="s">
        <v>212</v>
      </c>
      <c r="F21" t="s">
        <v>215</v>
      </c>
    </row>
    <row r="22" spans="1:6" x14ac:dyDescent="0.25">
      <c r="A22">
        <v>19</v>
      </c>
      <c r="B22" t="s">
        <v>218</v>
      </c>
      <c r="C22">
        <v>0</v>
      </c>
      <c r="D22">
        <v>0</v>
      </c>
      <c r="E22" t="s">
        <v>212</v>
      </c>
      <c r="F22" t="s">
        <v>215</v>
      </c>
    </row>
    <row r="23" spans="1:6" x14ac:dyDescent="0.25">
      <c r="A23">
        <v>20</v>
      </c>
      <c r="B23" t="s">
        <v>218</v>
      </c>
      <c r="C23">
        <v>0</v>
      </c>
      <c r="D23">
        <v>0</v>
      </c>
      <c r="E23" t="s">
        <v>212</v>
      </c>
      <c r="F23" t="s">
        <v>215</v>
      </c>
    </row>
    <row r="24" spans="1:6" x14ac:dyDescent="0.25">
      <c r="A24">
        <v>21</v>
      </c>
      <c r="B24" t="s">
        <v>218</v>
      </c>
      <c r="C24">
        <v>0</v>
      </c>
      <c r="D24">
        <v>0</v>
      </c>
      <c r="E24" t="s">
        <v>212</v>
      </c>
      <c r="F24" t="s">
        <v>215</v>
      </c>
    </row>
    <row r="25" spans="1:6" x14ac:dyDescent="0.25">
      <c r="A25">
        <v>22</v>
      </c>
      <c r="B25" t="s">
        <v>218</v>
      </c>
      <c r="C25">
        <v>0</v>
      </c>
      <c r="D25">
        <v>0</v>
      </c>
      <c r="E25" t="s">
        <v>212</v>
      </c>
      <c r="F25" t="s">
        <v>215</v>
      </c>
    </row>
    <row r="26" spans="1:6" x14ac:dyDescent="0.25">
      <c r="A26">
        <v>23</v>
      </c>
      <c r="B26" t="s">
        <v>218</v>
      </c>
      <c r="C26">
        <v>0</v>
      </c>
      <c r="D26">
        <v>0</v>
      </c>
      <c r="E26" t="s">
        <v>212</v>
      </c>
      <c r="F26" t="s">
        <v>215</v>
      </c>
    </row>
    <row r="27" spans="1:6" x14ac:dyDescent="0.25">
      <c r="A27">
        <v>24</v>
      </c>
      <c r="B27" t="s">
        <v>218</v>
      </c>
      <c r="C27">
        <v>0</v>
      </c>
      <c r="D27">
        <v>0</v>
      </c>
      <c r="E27" t="s">
        <v>212</v>
      </c>
      <c r="F27" t="s">
        <v>215</v>
      </c>
    </row>
    <row r="28" spans="1:6" x14ac:dyDescent="0.25">
      <c r="A28">
        <v>25</v>
      </c>
      <c r="B28" t="s">
        <v>218</v>
      </c>
      <c r="C28">
        <v>0</v>
      </c>
      <c r="D28">
        <v>0</v>
      </c>
      <c r="E28" t="s">
        <v>212</v>
      </c>
      <c r="F28" t="s">
        <v>215</v>
      </c>
    </row>
    <row r="29" spans="1:6" x14ac:dyDescent="0.25">
      <c r="A29">
        <v>26</v>
      </c>
      <c r="B29" t="s">
        <v>218</v>
      </c>
      <c r="C29">
        <v>0</v>
      </c>
      <c r="D29">
        <v>0</v>
      </c>
      <c r="E29" t="s">
        <v>212</v>
      </c>
      <c r="F29"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26740.18</v>
      </c>
      <c r="D4">
        <v>0</v>
      </c>
      <c r="E4" t="s">
        <v>212</v>
      </c>
      <c r="F4" t="s">
        <v>215</v>
      </c>
    </row>
    <row r="5" spans="1:6" x14ac:dyDescent="0.25">
      <c r="A5">
        <v>2</v>
      </c>
      <c r="B5" t="s">
        <v>219</v>
      </c>
      <c r="C5">
        <v>23369.550000000003</v>
      </c>
      <c r="D5">
        <v>0</v>
      </c>
      <c r="E5" t="s">
        <v>212</v>
      </c>
      <c r="F5" t="s">
        <v>215</v>
      </c>
    </row>
    <row r="6" spans="1:6" x14ac:dyDescent="0.25">
      <c r="A6">
        <v>3</v>
      </c>
      <c r="B6" t="s">
        <v>219</v>
      </c>
      <c r="C6">
        <v>0</v>
      </c>
      <c r="D6">
        <v>0</v>
      </c>
      <c r="E6" t="s">
        <v>212</v>
      </c>
      <c r="F6" t="s">
        <v>215</v>
      </c>
    </row>
    <row r="7" spans="1:6" x14ac:dyDescent="0.25">
      <c r="A7">
        <v>4</v>
      </c>
      <c r="B7" t="s">
        <v>219</v>
      </c>
      <c r="C7">
        <v>6656.67</v>
      </c>
      <c r="D7">
        <v>0</v>
      </c>
      <c r="E7" t="s">
        <v>212</v>
      </c>
      <c r="F7" t="s">
        <v>215</v>
      </c>
    </row>
    <row r="8" spans="1:6" x14ac:dyDescent="0.25">
      <c r="A8">
        <v>5</v>
      </c>
      <c r="B8" t="s">
        <v>219</v>
      </c>
      <c r="C8">
        <v>0</v>
      </c>
      <c r="D8">
        <v>0</v>
      </c>
      <c r="E8" t="s">
        <v>212</v>
      </c>
      <c r="F8" t="s">
        <v>215</v>
      </c>
    </row>
    <row r="9" spans="1:6" x14ac:dyDescent="0.25">
      <c r="A9">
        <v>6</v>
      </c>
      <c r="B9" t="s">
        <v>219</v>
      </c>
      <c r="C9">
        <v>31547.8</v>
      </c>
      <c r="D9">
        <v>0</v>
      </c>
      <c r="E9" t="s">
        <v>212</v>
      </c>
      <c r="F9" t="s">
        <v>215</v>
      </c>
    </row>
    <row r="10" spans="1:6" x14ac:dyDescent="0.25">
      <c r="A10">
        <v>7</v>
      </c>
      <c r="B10" t="s">
        <v>219</v>
      </c>
      <c r="C10">
        <v>6656.67</v>
      </c>
      <c r="D10">
        <v>0</v>
      </c>
      <c r="E10" t="s">
        <v>212</v>
      </c>
      <c r="F10" t="s">
        <v>215</v>
      </c>
    </row>
    <row r="11" spans="1:6" x14ac:dyDescent="0.25">
      <c r="A11">
        <v>8</v>
      </c>
      <c r="B11" t="s">
        <v>219</v>
      </c>
      <c r="C11">
        <v>32896</v>
      </c>
      <c r="D11">
        <v>0</v>
      </c>
      <c r="E11" t="s">
        <v>212</v>
      </c>
      <c r="F11" t="s">
        <v>215</v>
      </c>
    </row>
    <row r="12" spans="1:6" x14ac:dyDescent="0.25">
      <c r="A12">
        <v>9</v>
      </c>
      <c r="B12" t="s">
        <v>219</v>
      </c>
      <c r="C12">
        <v>35246.22</v>
      </c>
      <c r="D12">
        <v>0</v>
      </c>
      <c r="E12" t="s">
        <v>212</v>
      </c>
      <c r="F12" t="s">
        <v>215</v>
      </c>
    </row>
    <row r="13" spans="1:6" x14ac:dyDescent="0.25">
      <c r="A13">
        <v>10</v>
      </c>
      <c r="B13" t="s">
        <v>219</v>
      </c>
      <c r="C13">
        <v>0</v>
      </c>
      <c r="D13">
        <v>0</v>
      </c>
      <c r="E13" t="s">
        <v>212</v>
      </c>
      <c r="F13" t="s">
        <v>215</v>
      </c>
    </row>
    <row r="14" spans="1:6" x14ac:dyDescent="0.25">
      <c r="A14">
        <v>11</v>
      </c>
      <c r="B14" t="s">
        <v>219</v>
      </c>
      <c r="C14">
        <v>0</v>
      </c>
      <c r="D14">
        <v>0</v>
      </c>
      <c r="E14" t="s">
        <v>212</v>
      </c>
      <c r="F14" t="s">
        <v>215</v>
      </c>
    </row>
    <row r="15" spans="1:6" x14ac:dyDescent="0.25">
      <c r="A15">
        <v>12</v>
      </c>
      <c r="B15" t="s">
        <v>219</v>
      </c>
      <c r="C15">
        <v>62101.34</v>
      </c>
      <c r="D15">
        <v>0</v>
      </c>
      <c r="E15" t="s">
        <v>212</v>
      </c>
      <c r="F15" t="s">
        <v>215</v>
      </c>
    </row>
    <row r="16" spans="1:6" x14ac:dyDescent="0.25">
      <c r="A16">
        <v>13</v>
      </c>
      <c r="B16" t="s">
        <v>219</v>
      </c>
      <c r="C16">
        <v>32896</v>
      </c>
      <c r="D16">
        <v>0</v>
      </c>
      <c r="E16" t="s">
        <v>212</v>
      </c>
      <c r="F16" t="s">
        <v>215</v>
      </c>
    </row>
    <row r="17" spans="1:6" x14ac:dyDescent="0.25">
      <c r="A17">
        <v>14</v>
      </c>
      <c r="B17" t="s">
        <v>219</v>
      </c>
      <c r="C17">
        <v>32896</v>
      </c>
      <c r="D17">
        <v>0</v>
      </c>
      <c r="E17" t="s">
        <v>212</v>
      </c>
      <c r="F17" t="s">
        <v>215</v>
      </c>
    </row>
    <row r="18" spans="1:6" x14ac:dyDescent="0.25">
      <c r="A18">
        <v>15</v>
      </c>
      <c r="B18" t="s">
        <v>219</v>
      </c>
      <c r="C18">
        <v>32896</v>
      </c>
      <c r="D18">
        <v>0</v>
      </c>
      <c r="E18" t="s">
        <v>212</v>
      </c>
      <c r="F18" t="s">
        <v>215</v>
      </c>
    </row>
    <row r="19" spans="1:6" x14ac:dyDescent="0.25">
      <c r="A19">
        <v>16</v>
      </c>
      <c r="B19" t="s">
        <v>219</v>
      </c>
      <c r="C19">
        <v>0</v>
      </c>
      <c r="D19">
        <v>0</v>
      </c>
      <c r="E19" t="s">
        <v>212</v>
      </c>
      <c r="F19" t="s">
        <v>215</v>
      </c>
    </row>
    <row r="20" spans="1:6" x14ac:dyDescent="0.25">
      <c r="A20">
        <v>17</v>
      </c>
      <c r="B20" t="s">
        <v>219</v>
      </c>
      <c r="C20">
        <v>32896</v>
      </c>
      <c r="D20">
        <v>0</v>
      </c>
      <c r="E20" t="s">
        <v>212</v>
      </c>
      <c r="F20" t="s">
        <v>215</v>
      </c>
    </row>
    <row r="21" spans="1:6" x14ac:dyDescent="0.25">
      <c r="A21">
        <v>18</v>
      </c>
      <c r="B21" t="s">
        <v>219</v>
      </c>
      <c r="C21">
        <v>32896</v>
      </c>
      <c r="D21">
        <v>0</v>
      </c>
      <c r="E21" t="s">
        <v>212</v>
      </c>
      <c r="F21" t="s">
        <v>215</v>
      </c>
    </row>
    <row r="22" spans="1:6" x14ac:dyDescent="0.25">
      <c r="A22">
        <v>19</v>
      </c>
      <c r="B22" t="s">
        <v>219</v>
      </c>
      <c r="C22">
        <v>7805.09</v>
      </c>
      <c r="D22">
        <v>0</v>
      </c>
      <c r="E22" t="s">
        <v>212</v>
      </c>
      <c r="F22" t="s">
        <v>215</v>
      </c>
    </row>
    <row r="23" spans="1:6" x14ac:dyDescent="0.25">
      <c r="A23">
        <v>20</v>
      </c>
      <c r="B23" t="s">
        <v>219</v>
      </c>
      <c r="C23">
        <v>4911.55</v>
      </c>
      <c r="D23">
        <v>0</v>
      </c>
      <c r="E23" t="s">
        <v>212</v>
      </c>
      <c r="F23" t="s">
        <v>215</v>
      </c>
    </row>
    <row r="24" spans="1:6" x14ac:dyDescent="0.25">
      <c r="A24">
        <v>21</v>
      </c>
      <c r="B24" t="s">
        <v>219</v>
      </c>
      <c r="C24">
        <v>0</v>
      </c>
      <c r="D24">
        <v>0</v>
      </c>
      <c r="E24" t="s">
        <v>212</v>
      </c>
      <c r="F24" t="s">
        <v>215</v>
      </c>
    </row>
    <row r="25" spans="1:6" x14ac:dyDescent="0.25">
      <c r="A25">
        <v>22</v>
      </c>
      <c r="B25" t="s">
        <v>219</v>
      </c>
      <c r="C25">
        <v>5482.67</v>
      </c>
      <c r="D25">
        <v>0</v>
      </c>
      <c r="E25" t="s">
        <v>212</v>
      </c>
      <c r="F25" t="s">
        <v>215</v>
      </c>
    </row>
    <row r="26" spans="1:6" x14ac:dyDescent="0.25">
      <c r="A26">
        <v>23</v>
      </c>
      <c r="B26" t="s">
        <v>219</v>
      </c>
      <c r="C26">
        <v>0</v>
      </c>
      <c r="D26">
        <v>0</v>
      </c>
      <c r="E26" t="s">
        <v>212</v>
      </c>
      <c r="F26" t="s">
        <v>215</v>
      </c>
    </row>
    <row r="27" spans="1:6" x14ac:dyDescent="0.25">
      <c r="A27">
        <v>24</v>
      </c>
      <c r="B27" t="s">
        <v>219</v>
      </c>
      <c r="C27">
        <v>0</v>
      </c>
      <c r="D27">
        <v>0</v>
      </c>
      <c r="E27" t="s">
        <v>212</v>
      </c>
      <c r="F27" t="s">
        <v>215</v>
      </c>
    </row>
    <row r="28" spans="1:6" x14ac:dyDescent="0.25">
      <c r="A28">
        <v>25</v>
      </c>
      <c r="B28" t="s">
        <v>219</v>
      </c>
      <c r="C28">
        <v>26037.33</v>
      </c>
      <c r="D28">
        <v>0</v>
      </c>
      <c r="E28" t="s">
        <v>212</v>
      </c>
      <c r="F28" t="s">
        <v>215</v>
      </c>
    </row>
    <row r="29" spans="1:6" x14ac:dyDescent="0.25">
      <c r="A29">
        <v>26</v>
      </c>
      <c r="B29" t="s">
        <v>219</v>
      </c>
      <c r="C29">
        <v>4134.47</v>
      </c>
      <c r="D29">
        <v>0</v>
      </c>
      <c r="E29" t="s">
        <v>212</v>
      </c>
      <c r="F29"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2025-01-21T03:23:36Z</dcterms:modified>
</cp:coreProperties>
</file>